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D:\РАБОТА\ТВ и МС\Теория вероятностей ВШЭ\Домашняя к.р. 2\"/>
    </mc:Choice>
  </mc:AlternateContent>
  <xr:revisionPtr revIDLastSave="0" documentId="13_ncr:1_{499E08BB-1A19-4F7E-9EE5-FAE1B646E2B2}" xr6:coauthVersionLast="47" xr6:coauthVersionMax="47" xr10:uidLastSave="{00000000-0000-0000-0000-000000000000}"/>
  <bookViews>
    <workbookView xWindow="84" yWindow="0" windowWidth="22524" windowHeight="12360" xr2:uid="{5D002BCA-60A5-4198-8C9D-C7834CBD6E18}"/>
  </bookViews>
  <sheets>
    <sheet name="2025" sheetId="3" r:id="rId1"/>
    <sheet name="2023-&gt;2024" sheetId="1" r:id="rId2"/>
    <sheet name="2020" sheetId="4" r:id="rId3"/>
    <sheet name="Лист1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5" i="3" l="1"/>
  <c r="Q51" i="3"/>
  <c r="B54" i="4"/>
  <c r="B53" i="4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X10" i="4"/>
  <c r="N10" i="4"/>
  <c r="X9" i="4"/>
  <c r="N9" i="4"/>
  <c r="N8" i="4"/>
  <c r="N7" i="4"/>
  <c r="X6" i="4"/>
  <c r="N6" i="4"/>
  <c r="X5" i="4"/>
  <c r="V5" i="4"/>
  <c r="X8" i="4" s="1"/>
  <c r="N5" i="4"/>
  <c r="Q5" i="3"/>
  <c r="H59" i="3"/>
  <c r="H58" i="3"/>
  <c r="H57" i="3"/>
  <c r="Q52" i="3"/>
  <c r="Q34" i="3"/>
  <c r="Q33" i="3"/>
  <c r="Q32" i="3"/>
  <c r="Q31" i="3"/>
  <c r="Q30" i="3"/>
  <c r="Q29" i="3"/>
  <c r="Q28" i="3"/>
  <c r="Q27" i="3"/>
  <c r="Q26" i="3"/>
  <c r="Q25" i="3"/>
  <c r="Q24" i="3"/>
  <c r="Q23" i="3"/>
  <c r="Q22" i="3"/>
  <c r="Q21" i="3"/>
  <c r="Q20" i="3"/>
  <c r="Q19" i="3"/>
  <c r="Q18" i="3"/>
  <c r="Q17" i="3"/>
  <c r="Q16" i="3"/>
  <c r="Q15" i="3"/>
  <c r="Q14" i="3"/>
  <c r="Q13" i="3"/>
  <c r="Q12" i="3"/>
  <c r="Q11" i="3"/>
  <c r="Q10" i="3"/>
  <c r="Q9" i="3"/>
  <c r="Q8" i="3"/>
  <c r="Q7" i="3"/>
  <c r="Q6" i="3"/>
  <c r="X7" i="4" l="1"/>
  <c r="X4" i="4"/>
  <c r="X59" i="1" l="1"/>
  <c r="X58" i="1"/>
  <c r="X57" i="1"/>
  <c r="AH27" i="1"/>
  <c r="AG36" i="1" l="1"/>
  <c r="AG35" i="1"/>
  <c r="AG34" i="1"/>
  <c r="AG33" i="1"/>
  <c r="AG32" i="1"/>
  <c r="AG31" i="1"/>
  <c r="AG30" i="1"/>
  <c r="AG29" i="1"/>
  <c r="AG28" i="1"/>
  <c r="AG27" i="1"/>
  <c r="AG26" i="1"/>
  <c r="AG25" i="1"/>
  <c r="AG24" i="1"/>
  <c r="AG23" i="1"/>
  <c r="AG22" i="1"/>
  <c r="AG21" i="1"/>
  <c r="AG20" i="1"/>
  <c r="AG19" i="1"/>
  <c r="AG18" i="1"/>
  <c r="AG17" i="1"/>
  <c r="AG16" i="1"/>
  <c r="AG15" i="1"/>
  <c r="AG14" i="1"/>
  <c r="AG13" i="1"/>
  <c r="AG12" i="1"/>
  <c r="AG11" i="1"/>
  <c r="AG10" i="1"/>
  <c r="AG9" i="1"/>
  <c r="AG8" i="1"/>
  <c r="AG7" i="1"/>
  <c r="AG6" i="1"/>
  <c r="AG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tc={47F95980-5CC5-4446-A141-6BA4F902041A}</author>
  </authors>
  <commentList>
    <comment ref="O26" authorId="0" shapeId="0" xr:uid="{47F95980-5CC5-4446-A141-6BA4F902041A}">
      <text>
        <t>[Цепочка примечаний]
Ваша версия Excel позволяет прочитать эту цепочку примечаний, но если открыть файл в более поздней версии Excel, все внесенные в нее изменения будут удалены. Подробнее: https://go.microsoft.com/fwlink/?linkid=870924
Комментарий:
    тут тоже не хватает убранных 0,5….
Ответить:
    Распределение Лапласа непростое, оправдано 1,2 балла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tc={E647465A-BC67-41B0-A210-F88D6AC7D44E}</author>
  </authors>
  <commentList>
    <comment ref="AE26" authorId="0" shapeId="0" xr:uid="{E647465A-BC67-41B0-A210-F88D6AC7D44E}">
      <text>
        <t>[Цепочка примечаний]
Ваша версия Excel позволяет прочитать эту цепочку примечаний, но если открыть файл в более поздней версии Excel, все внесенные в нее изменения будут удалены. Подробнее: https://go.microsoft.com/fwlink/?linkid=870924
Комментарий:
    тут тоже не хватает убранных 0,5….
Ответить:
    Распределение Лапласа непростое, оправдано 1,2 балла</t>
      </text>
    </comment>
  </commentList>
</comments>
</file>

<file path=xl/sharedStrings.xml><?xml version="1.0" encoding="utf-8"?>
<sst xmlns="http://schemas.openxmlformats.org/spreadsheetml/2006/main" count="1232" uniqueCount="431">
  <si>
    <t>задача полностью заменена, надо вставить новые ответы</t>
  </si>
  <si>
    <t>ответы требуют правки</t>
  </si>
  <si>
    <t>Номера задач индивидуальных контрольных заданий</t>
  </si>
  <si>
    <t>Вариант</t>
  </si>
  <si>
    <t>сумма</t>
  </si>
  <si>
    <t>ДСВ</t>
  </si>
  <si>
    <t>НСВ</t>
  </si>
  <si>
    <t>N</t>
  </si>
  <si>
    <t>5.1</t>
  </si>
  <si>
    <t>5.41</t>
  </si>
  <si>
    <t>6.48</t>
  </si>
  <si>
    <t>6.52</t>
  </si>
  <si>
    <t>8.5</t>
  </si>
  <si>
    <t>5.22</t>
  </si>
  <si>
    <t>7.7</t>
  </si>
  <si>
    <t>8.8</t>
  </si>
  <si>
    <t>5.42</t>
  </si>
  <si>
    <t>6.3</t>
  </si>
  <si>
    <t>6.41</t>
  </si>
  <si>
    <t>7.9</t>
  </si>
  <si>
    <t>8.6</t>
  </si>
  <si>
    <t>6.2</t>
  </si>
  <si>
    <t>7.10</t>
  </si>
  <si>
    <t>8.11</t>
  </si>
  <si>
    <t>5.50</t>
  </si>
  <si>
    <t>5.3</t>
  </si>
  <si>
    <t>6.44</t>
  </si>
  <si>
    <t>6.50</t>
  </si>
  <si>
    <t>8.7</t>
  </si>
  <si>
    <t>5.30</t>
  </si>
  <si>
    <t>7.15</t>
  </si>
  <si>
    <t>8.14</t>
  </si>
  <si>
    <t>5.4</t>
  </si>
  <si>
    <t>5.56</t>
  </si>
  <si>
    <t>6.10</t>
  </si>
  <si>
    <t>6.53</t>
  </si>
  <si>
    <t>7.12</t>
  </si>
  <si>
    <t>5.31</t>
  </si>
  <si>
    <t>6.8</t>
  </si>
  <si>
    <t>7.25</t>
  </si>
  <si>
    <t>8.15</t>
  </si>
  <si>
    <t>6.19</t>
  </si>
  <si>
    <t>6.56</t>
  </si>
  <si>
    <t>7.13</t>
  </si>
  <si>
    <t>8.2</t>
  </si>
  <si>
    <t>5.32</t>
  </si>
  <si>
    <t>7.26</t>
  </si>
  <si>
    <t>8.20</t>
  </si>
  <si>
    <t>5.53</t>
  </si>
  <si>
    <t>6.9</t>
  </si>
  <si>
    <t>6.54</t>
  </si>
  <si>
    <t>7.1</t>
  </si>
  <si>
    <t>8.16</t>
  </si>
  <si>
    <t>5.33</t>
  </si>
  <si>
    <t>6.15</t>
  </si>
  <si>
    <t>8.21</t>
  </si>
  <si>
    <t>5.51</t>
  </si>
  <si>
    <t>5.6</t>
  </si>
  <si>
    <t>6.4</t>
  </si>
  <si>
    <t>6.55</t>
  </si>
  <si>
    <t>8.3</t>
  </si>
  <si>
    <t>6.16</t>
  </si>
  <si>
    <t>8.22</t>
  </si>
  <si>
    <t>5.7</t>
  </si>
  <si>
    <t>5.59</t>
  </si>
  <si>
    <t>6.46</t>
  </si>
  <si>
    <t>6.58</t>
  </si>
  <si>
    <t>7.2</t>
  </si>
  <si>
    <t>8.4</t>
  </si>
  <si>
    <t>6.20</t>
  </si>
  <si>
    <t>7.29</t>
  </si>
  <si>
    <t>8.23</t>
  </si>
  <si>
    <t>5.8</t>
  </si>
  <si>
    <t>5.60</t>
  </si>
  <si>
    <t>6.33</t>
  </si>
  <si>
    <t>6.59</t>
  </si>
  <si>
    <t>7.14</t>
  </si>
  <si>
    <t>8.12</t>
  </si>
  <si>
    <t>7.30</t>
  </si>
  <si>
    <t>8.24</t>
  </si>
  <si>
    <t>5.52</t>
  </si>
  <si>
    <t>5.9</t>
  </si>
  <si>
    <t>6.45</t>
  </si>
  <si>
    <t>6.43</t>
  </si>
  <si>
    <t>8.25</t>
  </si>
  <si>
    <t>5.10</t>
  </si>
  <si>
    <t>6.32</t>
  </si>
  <si>
    <t>6.60</t>
  </si>
  <si>
    <t>7.3</t>
  </si>
  <si>
    <t>6.23</t>
  </si>
  <si>
    <t>7.32</t>
  </si>
  <si>
    <t>8.26</t>
  </si>
  <si>
    <t>5.11</t>
  </si>
  <si>
    <t>6.13</t>
  </si>
  <si>
    <t>6.42</t>
  </si>
  <si>
    <t>7.4</t>
  </si>
  <si>
    <t>7.33</t>
  </si>
  <si>
    <t>8.27</t>
  </si>
  <si>
    <t>5.12</t>
  </si>
  <si>
    <t>5.40</t>
  </si>
  <si>
    <t>6.47</t>
  </si>
  <si>
    <t>6.62</t>
  </si>
  <si>
    <t>7.5</t>
  </si>
  <si>
    <t>7.34</t>
  </si>
  <si>
    <t>8.28</t>
  </si>
  <si>
    <t>5.13</t>
  </si>
  <si>
    <t>5.62</t>
  </si>
  <si>
    <t>6.35</t>
  </si>
  <si>
    <t>6.63</t>
  </si>
  <si>
    <t>7.6</t>
  </si>
  <si>
    <t>8.29</t>
  </si>
  <si>
    <t>5.14</t>
  </si>
  <si>
    <t>6.31</t>
  </si>
  <si>
    <t>6.64</t>
  </si>
  <si>
    <t>8.1</t>
  </si>
  <si>
    <t>8.30</t>
  </si>
  <si>
    <t>5.15</t>
  </si>
  <si>
    <t>6.37</t>
  </si>
  <si>
    <t>6.65</t>
  </si>
  <si>
    <t>8.31</t>
  </si>
  <si>
    <t>5.54</t>
  </si>
  <si>
    <t>5.16</t>
  </si>
  <si>
    <t>6.12</t>
  </si>
  <si>
    <t>8.18</t>
  </si>
  <si>
    <t>8.32</t>
  </si>
  <si>
    <t>5.17</t>
  </si>
  <si>
    <t>5.58</t>
  </si>
  <si>
    <t>6.77</t>
  </si>
  <si>
    <t>6.75</t>
  </si>
  <si>
    <t>7.16</t>
  </si>
  <si>
    <t>5.63</t>
  </si>
  <si>
    <t>5.37</t>
  </si>
  <si>
    <t>6.38</t>
  </si>
  <si>
    <t>6.67</t>
  </si>
  <si>
    <t>7.17</t>
  </si>
  <si>
    <t>6.57</t>
  </si>
  <si>
    <t>5.19</t>
  </si>
  <si>
    <t>6.51</t>
  </si>
  <si>
    <t>5.36</t>
  </si>
  <si>
    <t>5.20</t>
  </si>
  <si>
    <t>6.76</t>
  </si>
  <si>
    <t>6.68</t>
  </si>
  <si>
    <t>7.19</t>
  </si>
  <si>
    <t>8.19</t>
  </si>
  <si>
    <t>5.49</t>
  </si>
  <si>
    <t>6.61</t>
  </si>
  <si>
    <t>5.46</t>
  </si>
  <si>
    <t>5.21</t>
  </si>
  <si>
    <t>6.79</t>
  </si>
  <si>
    <t>6.71</t>
  </si>
  <si>
    <t>7.20</t>
  </si>
  <si>
    <t>5.55</t>
  </si>
  <si>
    <t>5.24</t>
  </si>
  <si>
    <t>6.34</t>
  </si>
  <si>
    <t>6.72</t>
  </si>
  <si>
    <t>7.21</t>
  </si>
  <si>
    <t>8.9</t>
  </si>
  <si>
    <t>5.23</t>
  </si>
  <si>
    <t>6.11</t>
  </si>
  <si>
    <t>7.22</t>
  </si>
  <si>
    <t>6.39</t>
  </si>
  <si>
    <t>6.69</t>
  </si>
  <si>
    <t>7.23</t>
  </si>
  <si>
    <t>5.26</t>
  </si>
  <si>
    <t>6.18</t>
  </si>
  <si>
    <t>6.73</t>
  </si>
  <si>
    <t>7.24</t>
  </si>
  <si>
    <t>8.10</t>
  </si>
  <si>
    <t>5.27</t>
  </si>
  <si>
    <t>6.70</t>
  </si>
  <si>
    <t>7.11</t>
  </si>
  <si>
    <t>5.45</t>
  </si>
  <si>
    <t>6.78</t>
  </si>
  <si>
    <t>7.8</t>
  </si>
  <si>
    <t>8.13</t>
  </si>
  <si>
    <t>5.34</t>
  </si>
  <si>
    <t>6.74</t>
  </si>
  <si>
    <t>5.35</t>
  </si>
  <si>
    <t>6.80</t>
  </si>
  <si>
    <t>5.38</t>
  </si>
  <si>
    <t>5.64</t>
  </si>
  <si>
    <t>6.5</t>
  </si>
  <si>
    <t>5.39</t>
  </si>
  <si>
    <t>5.48</t>
  </si>
  <si>
    <t>5.57</t>
  </si>
  <si>
    <t>5.43</t>
  </si>
  <si>
    <t>5.2</t>
  </si>
  <si>
    <t>5.44</t>
  </si>
  <si>
    <t>6.66</t>
  </si>
  <si>
    <t>ЗБЧ/ ЦПТ</t>
  </si>
  <si>
    <t>6.107</t>
  </si>
  <si>
    <t>6.110</t>
  </si>
  <si>
    <t>6.109</t>
  </si>
  <si>
    <t>6.108</t>
  </si>
  <si>
    <t>6.105</t>
  </si>
  <si>
    <t>6.104</t>
  </si>
  <si>
    <t>6.102</t>
  </si>
  <si>
    <t>6.100</t>
  </si>
  <si>
    <t>6.103</t>
  </si>
  <si>
    <t>6.101</t>
  </si>
  <si>
    <t>6.106</t>
  </si>
  <si>
    <t>5.28</t>
  </si>
  <si>
    <t>6.85</t>
  </si>
  <si>
    <t>6.86</t>
  </si>
  <si>
    <t>5.5</t>
  </si>
  <si>
    <t>6.93</t>
  </si>
  <si>
    <t>6.81</t>
  </si>
  <si>
    <t>6.84</t>
  </si>
  <si>
    <t>6.88</t>
  </si>
  <si>
    <t>8.17</t>
  </si>
  <si>
    <t>6.90</t>
  </si>
  <si>
    <t>5.29</t>
  </si>
  <si>
    <t>6.87</t>
  </si>
  <si>
    <t>6.89</t>
  </si>
  <si>
    <t xml:space="preserve">7.18 </t>
  </si>
  <si>
    <t>6.94</t>
  </si>
  <si>
    <t>6.95</t>
  </si>
  <si>
    <t>6.96</t>
  </si>
  <si>
    <t xml:space="preserve">5.39 </t>
  </si>
  <si>
    <t>6.97</t>
  </si>
  <si>
    <t>6.98</t>
  </si>
  <si>
    <t xml:space="preserve">5.24  </t>
  </si>
  <si>
    <t xml:space="preserve">5.63 </t>
  </si>
  <si>
    <t>5.25</t>
  </si>
  <si>
    <t>6.99</t>
  </si>
  <si>
    <t xml:space="preserve">5.20  </t>
  </si>
  <si>
    <t>5.61</t>
  </si>
  <si>
    <t>6.83</t>
  </si>
  <si>
    <t>6.82</t>
  </si>
  <si>
    <t xml:space="preserve">5.47 </t>
  </si>
  <si>
    <t>6.91</t>
  </si>
  <si>
    <t>6.92</t>
  </si>
  <si>
    <t>6.111</t>
  </si>
  <si>
    <t>6.117</t>
  </si>
  <si>
    <t>Преобр НСВ</t>
  </si>
  <si>
    <t>2023 год</t>
  </si>
  <si>
    <t>Саша</t>
  </si>
  <si>
    <t>Маша</t>
  </si>
  <si>
    <t>Коля</t>
  </si>
  <si>
    <t>Оля</t>
  </si>
  <si>
    <t>2024 год</t>
  </si>
  <si>
    <t>-</t>
  </si>
  <si>
    <t>&gt;</t>
  </si>
  <si>
    <t>6.8-6.13</t>
  </si>
  <si>
    <t>U F(x) и 6 простейших пунктов</t>
  </si>
  <si>
    <t xml:space="preserve">6.18-6.19 </t>
  </si>
  <si>
    <t>LogN Бернулли + M(Z=g((X))</t>
  </si>
  <si>
    <t xml:space="preserve">6.76-6.80 </t>
  </si>
  <si>
    <t>Exp Бернулли + M(Z=g((X))</t>
  </si>
  <si>
    <t>6.44-6.46</t>
  </si>
  <si>
    <t>6.47-6.49</t>
  </si>
  <si>
    <t>U Бернулли + M(Z=g((X))</t>
  </si>
  <si>
    <t>f(x) много пунктов</t>
  </si>
  <si>
    <t>прямоугольный треуольник</t>
  </si>
  <si>
    <t>6.72-6.75</t>
  </si>
  <si>
    <t>6.20, 6.50-6.75</t>
  </si>
  <si>
    <t>F(x) много пунктов</t>
  </si>
  <si>
    <t>6.41-6.43</t>
  </si>
  <si>
    <t>6.31-6.40</t>
  </si>
  <si>
    <t>3 задача</t>
  </si>
  <si>
    <t>4 задача</t>
  </si>
  <si>
    <t>6.2-6.5</t>
  </si>
  <si>
    <t>слишком простые</t>
  </si>
  <si>
    <t>6.23, 6.41-6.43</t>
  </si>
  <si>
    <t>я сама сделала ответы, остальные подобные делать по образу и подобию</t>
  </si>
  <si>
    <t>8. 2</t>
  </si>
  <si>
    <t>простая</t>
  </si>
  <si>
    <t>8. 6</t>
  </si>
  <si>
    <t>2025 год</t>
  </si>
  <si>
    <t>Номера задач для групповых занятий</t>
  </si>
  <si>
    <t>Тема 5</t>
  </si>
  <si>
    <t>Тема 6</t>
  </si>
  <si>
    <t>Тема 7</t>
  </si>
  <si>
    <t>Тема 8</t>
  </si>
  <si>
    <t>Тема 9</t>
  </si>
  <si>
    <t>Тема 10</t>
  </si>
  <si>
    <t>ЗБЧ</t>
  </si>
  <si>
    <t>7.40</t>
  </si>
  <si>
    <t>6.1</t>
  </si>
  <si>
    <t>9.1</t>
  </si>
  <si>
    <t>10.1</t>
  </si>
  <si>
    <t>5.92</t>
  </si>
  <si>
    <t xml:space="preserve">5.28 </t>
  </si>
  <si>
    <t>9.2</t>
  </si>
  <si>
    <t>10.2</t>
  </si>
  <si>
    <t>7.43</t>
  </si>
  <si>
    <t>6.6</t>
  </si>
  <si>
    <t>9.3</t>
  </si>
  <si>
    <t>10.3</t>
  </si>
  <si>
    <t>8.53</t>
  </si>
  <si>
    <t>9.4</t>
  </si>
  <si>
    <t>10.4</t>
  </si>
  <si>
    <t>5.5(а)</t>
  </si>
  <si>
    <t>5.77</t>
  </si>
  <si>
    <t>6.14</t>
  </si>
  <si>
    <t>9.5</t>
  </si>
  <si>
    <t>10.5</t>
  </si>
  <si>
    <t>5.5(в)</t>
  </si>
  <si>
    <t>7.27</t>
  </si>
  <si>
    <t>9.6</t>
  </si>
  <si>
    <t>10.6</t>
  </si>
  <si>
    <t>7.39</t>
  </si>
  <si>
    <t>5.69</t>
  </si>
  <si>
    <t>7.28</t>
  </si>
  <si>
    <t>9.7</t>
  </si>
  <si>
    <t>10.7</t>
  </si>
  <si>
    <t>5.70</t>
  </si>
  <si>
    <t>9.8</t>
  </si>
  <si>
    <t>10.8</t>
  </si>
  <si>
    <t>5.71</t>
  </si>
  <si>
    <t>6.21</t>
  </si>
  <si>
    <t>9.9</t>
  </si>
  <si>
    <t>10.9</t>
  </si>
  <si>
    <t>7.42</t>
  </si>
  <si>
    <t>8.68</t>
  </si>
  <si>
    <t>5.72</t>
  </si>
  <si>
    <t>6.22</t>
  </si>
  <si>
    <t>7.31</t>
  </si>
  <si>
    <t>9.10</t>
  </si>
  <si>
    <t>10.50</t>
  </si>
  <si>
    <t>5.66</t>
  </si>
  <si>
    <t>8.56</t>
  </si>
  <si>
    <t>5.73</t>
  </si>
  <si>
    <t>9.11</t>
  </si>
  <si>
    <t>10.51</t>
  </si>
  <si>
    <t>5.91</t>
  </si>
  <si>
    <t>8.54</t>
  </si>
  <si>
    <t>5.74</t>
  </si>
  <si>
    <t>6.24</t>
  </si>
  <si>
    <t>10.52</t>
  </si>
  <si>
    <t>8.57</t>
  </si>
  <si>
    <t>5.75</t>
  </si>
  <si>
    <t>6.25</t>
  </si>
  <si>
    <t>10.53</t>
  </si>
  <si>
    <t>8.69</t>
  </si>
  <si>
    <t>5.81</t>
  </si>
  <si>
    <t>6.26</t>
  </si>
  <si>
    <t>7.35</t>
  </si>
  <si>
    <t>10.54</t>
  </si>
  <si>
    <t>5.78</t>
  </si>
  <si>
    <t>7.41</t>
  </si>
  <si>
    <t>5.82</t>
  </si>
  <si>
    <t>6.27</t>
  </si>
  <si>
    <t>7.36</t>
  </si>
  <si>
    <t>10.55</t>
  </si>
  <si>
    <t xml:space="preserve">5.76 </t>
  </si>
  <si>
    <t>7.44</t>
  </si>
  <si>
    <t>8.49</t>
  </si>
  <si>
    <t>5.5(б)</t>
  </si>
  <si>
    <t>6.28</t>
  </si>
  <si>
    <t>7.37</t>
  </si>
  <si>
    <t>10.56</t>
  </si>
  <si>
    <t>5.68</t>
  </si>
  <si>
    <t>6.29</t>
  </si>
  <si>
    <t>10.57</t>
  </si>
  <si>
    <t>8.55</t>
  </si>
  <si>
    <t>6.30</t>
  </si>
  <si>
    <t>8.33</t>
  </si>
  <si>
    <t xml:space="preserve">5.61 </t>
  </si>
  <si>
    <t>8.52</t>
  </si>
  <si>
    <t>5.83</t>
  </si>
  <si>
    <t>8.34</t>
  </si>
  <si>
    <t>5.65</t>
  </si>
  <si>
    <t>6.49</t>
  </si>
  <si>
    <t>7.18</t>
  </si>
  <si>
    <t>8.64</t>
  </si>
  <si>
    <t>5.84</t>
  </si>
  <si>
    <t>8.35</t>
  </si>
  <si>
    <t>8.36</t>
  </si>
  <si>
    <t>8.66</t>
  </si>
  <si>
    <t>5.85</t>
  </si>
  <si>
    <t>8.37</t>
  </si>
  <si>
    <t>5.86</t>
  </si>
  <si>
    <t>8.38</t>
  </si>
  <si>
    <t xml:space="preserve">5.18  </t>
  </si>
  <si>
    <t>8.59</t>
  </si>
  <si>
    <t>5.87</t>
  </si>
  <si>
    <t>8.39</t>
  </si>
  <si>
    <t>5.47</t>
  </si>
  <si>
    <t>5.88</t>
  </si>
  <si>
    <t>8.58</t>
  </si>
  <si>
    <t>5.79</t>
  </si>
  <si>
    <t>8.40</t>
  </si>
  <si>
    <t>5.89</t>
  </si>
  <si>
    <t>5.80</t>
  </si>
  <si>
    <t>8.41</t>
  </si>
  <si>
    <t>5.67</t>
  </si>
  <si>
    <t>6.40</t>
  </si>
  <si>
    <t>8.60</t>
  </si>
  <si>
    <t>8.42</t>
  </si>
  <si>
    <t xml:space="preserve">5.29 </t>
  </si>
  <si>
    <t>8.43</t>
  </si>
  <si>
    <t>5.90</t>
  </si>
  <si>
    <t>6.36</t>
  </si>
  <si>
    <t>7.38</t>
  </si>
  <si>
    <t>8.61</t>
  </si>
  <si>
    <t>8.44</t>
  </si>
  <si>
    <t xml:space="preserve">5.25 </t>
  </si>
  <si>
    <t>8.62</t>
  </si>
  <si>
    <t>8.45</t>
  </si>
  <si>
    <t>8.63</t>
  </si>
  <si>
    <t>8.46</t>
  </si>
  <si>
    <t>8.47</t>
  </si>
  <si>
    <t>повторы</t>
  </si>
  <si>
    <t>в след.году заменить</t>
  </si>
  <si>
    <t>8.60. – повтор 8.57</t>
  </si>
  <si>
    <t>6.7</t>
  </si>
  <si>
    <t>8.48</t>
  </si>
  <si>
    <t>8.50</t>
  </si>
  <si>
    <t>6.17</t>
  </si>
  <si>
    <t>8.51</t>
  </si>
  <si>
    <t>Посмотрел задачник 2017 года по 2 разделу. У 2 и 8 вариантов одинаковая 5 задача.</t>
  </si>
  <si>
    <t xml:space="preserve"> В задаче 6.6 неверно отобразилась формула. Задачи 5.50 и 5.52 аналогичные, но разбаловка разная. </t>
  </si>
  <si>
    <t>Такая же ситуация с задачами 6.41-6.43 и 6.50, 6.58-6.59. Варианты имеют практически одинаковый уровень сложности, нет откровенно легких и нет сложных.</t>
  </si>
  <si>
    <t>5.50 и 5.52 абсолютно аналогичные, а вот в 6.41-6.43 и 6.50, 6.58-6.59 в первых заданы функции распределения, в других - плотности. </t>
  </si>
  <si>
    <t>Вероника</t>
  </si>
  <si>
    <t>Настя Д</t>
  </si>
  <si>
    <t>Вика Х</t>
  </si>
  <si>
    <t>Вика С</t>
  </si>
  <si>
    <t>Настя З</t>
  </si>
  <si>
    <t>Настя П</t>
  </si>
  <si>
    <t xml:space="preserve">Если разбаловка неудобная (там есть 0,8, 0, 7, 0,5.. ) </t>
  </si>
  <si>
    <t>я могу где-то убрать - где-то добавить пункты, чтобы выровнять.</t>
  </si>
  <si>
    <t xml:space="preserve"> В принципе, можно сделать единую разбалловку, </t>
  </si>
  <si>
    <t>если это сильно облегчит дело</t>
  </si>
  <si>
    <t xml:space="preserve">1. Надо проверить, чт никакие задачи не повторяются. </t>
  </si>
  <si>
    <t xml:space="preserve">2. Из каждых 5 вариантов требуется сделать 30. </t>
  </si>
  <si>
    <t>надо поправить условие каких-то задач (усилить, на 0,5 баллов)</t>
  </si>
  <si>
    <t>Хотелось бы перемешиватели на 5, 6 ,7 и 8 вариантов - вряд ли еще будет таке безумное количество групп</t>
  </si>
  <si>
    <t>Или 2-ю или 7-ю, наверное</t>
  </si>
  <si>
    <t>В принципе, наверное их можно сделать и в общем виде по номерам вариантов… Это только если выровнять разбалловку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</si>
</sst>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2" x14ac:knownFonts="1">
    <font>
      <sz val="11"/>
      <color theme="1"/>
      <name val="Aptos Narrow"/>
      <family val="2"/>
      <charset val="204"/>
      <scheme val="minor"/>
    </font>
    <font>
      <sz val="11"/>
      <color theme="1"/>
      <name val="Aptos Narrow"/>
      <family val="2"/>
      <charset val="204"/>
      <scheme val="minor"/>
    </font>
    <font>
      <sz val="11"/>
      <color rgb="FFFF0000"/>
      <name val="Aptos Narrow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8"/>
      <name val="Aptos Narrow"/>
      <family val="2"/>
      <charset val="204"/>
      <scheme val="minor"/>
    </font>
    <font>
      <b/>
      <sz val="16"/>
      <color theme="1"/>
      <name val="Aptos Narrow"/>
      <family val="2"/>
      <scheme val="minor"/>
    </font>
    <font>
      <b/>
      <sz val="12"/>
      <color theme="8" tint="-0.249977111117893"/>
      <name val="Times New Roman"/>
      <family val="1"/>
      <charset val="204"/>
    </font>
    <font>
      <sz val="12"/>
      <color rgb="FFFF0000"/>
      <name val="Aptos Narrow"/>
      <family val="2"/>
      <charset val="204"/>
      <scheme val="minor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8"/>
      <color theme="1"/>
      <name val="Aptos Narrow"/>
      <family val="2"/>
      <scheme val="minor"/>
    </font>
    <font>
      <sz val="12"/>
      <color rgb="FF000000"/>
      <name val="Aptos Narrow"/>
      <family val="2"/>
      <charset val="204"/>
      <scheme val="minor"/>
    </font>
    <font>
      <sz val="14"/>
      <color rgb="FF0000FF"/>
      <name val="Times New Roman"/>
      <family val="1"/>
      <charset val="204"/>
    </font>
    <font>
      <sz val="11"/>
      <color rgb="FF0000FF"/>
      <name val="Aptos Narrow"/>
      <family val="2"/>
      <charset val="204"/>
      <scheme val="minor"/>
    </font>
    <font>
      <sz val="11"/>
      <color rgb="FF0000FF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2"/>
      <color rgb="FFFF0000"/>
      <name val="Aptos Narrow"/>
      <family val="2"/>
      <scheme val="minor"/>
    </font>
    <font>
      <b/>
      <sz val="11"/>
      <color theme="1"/>
      <name val="Aptos Narrow"/>
      <family val="2"/>
      <charset val="204"/>
      <scheme val="minor"/>
    </font>
    <font>
      <sz val="9"/>
      <color indexed="81"/>
      <name val="Tahoma"/>
      <charset val="1"/>
    </font>
    <font>
      <sz val="12"/>
      <color rgb="FF0000F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</fonts>
  <fills count="2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auto="1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gradientFill>
        <stop position="0">
          <color theme="7" tint="0.59999389629810485"/>
        </stop>
        <stop position="1">
          <color theme="9" tint="0.59999389629810485"/>
        </stop>
      </gradientFill>
    </fill>
    <fill>
      <patternFill patternType="solid">
        <fgColor theme="9" tint="0.79998168889431442"/>
        <bgColor indexed="64"/>
      </patternFill>
    </fill>
    <fill>
      <patternFill patternType="solid">
        <fgColor rgb="FFDAF1F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BECEE"/>
        <bgColor indexed="64"/>
      </patternFill>
    </fill>
    <fill>
      <patternFill patternType="solid">
        <fgColor rgb="FFE5FBE5"/>
        <bgColor indexed="64"/>
      </patternFill>
    </fill>
    <fill>
      <patternFill patternType="solid">
        <fgColor rgb="FFE4EBF9"/>
        <bgColor indexed="64"/>
      </patternFill>
    </fill>
    <fill>
      <patternFill patternType="solid">
        <fgColor rgb="FFFCE5CD"/>
        <bgColor indexed="64"/>
      </patternFill>
    </fill>
  </fills>
  <borders count="5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thick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rgb="FF000000"/>
      </left>
      <right style="medium">
        <color rgb="FF000000"/>
      </right>
      <top/>
      <bottom style="thick">
        <color indexed="64"/>
      </bottom>
      <diagonal/>
    </border>
    <border>
      <left/>
      <right style="medium">
        <color rgb="FF000000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 style="medium">
        <color rgb="FF000000"/>
      </left>
      <right style="thin">
        <color indexed="64"/>
      </right>
      <top/>
      <bottom/>
      <diagonal/>
    </border>
    <border>
      <left style="medium">
        <color rgb="FF000000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rgb="FF000000"/>
      </left>
      <right/>
      <top style="medium">
        <color rgb="FF000000"/>
      </top>
      <bottom style="thick">
        <color indexed="64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ck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2">
    <xf numFmtId="0" fontId="0" fillId="0" borderId="0" xfId="0"/>
    <xf numFmtId="0" fontId="0" fillId="2" borderId="0" xfId="0" applyFill="1"/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7" fillId="3" borderId="6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49" fontId="7" fillId="3" borderId="2" xfId="0" applyNumberFormat="1" applyFont="1" applyFill="1" applyBorder="1" applyAlignment="1">
      <alignment horizontal="center" vertical="center"/>
    </xf>
    <xf numFmtId="49" fontId="7" fillId="3" borderId="3" xfId="0" applyNumberFormat="1" applyFont="1" applyFill="1" applyBorder="1" applyAlignment="1">
      <alignment horizontal="center" vertical="center"/>
    </xf>
    <xf numFmtId="49" fontId="7" fillId="3" borderId="3" xfId="0" applyNumberFormat="1" applyFont="1" applyFill="1" applyBorder="1" applyAlignment="1">
      <alignment horizontal="center" vertical="center" wrapText="1"/>
    </xf>
    <xf numFmtId="0" fontId="0" fillId="4" borderId="0" xfId="0" applyFill="1"/>
    <xf numFmtId="0" fontId="3" fillId="0" borderId="0" xfId="0" applyFont="1"/>
    <xf numFmtId="11" fontId="0" fillId="0" borderId="0" xfId="0" applyNumberFormat="1"/>
    <xf numFmtId="49" fontId="7" fillId="6" borderId="3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 wrapText="1"/>
    </xf>
    <xf numFmtId="49" fontId="6" fillId="3" borderId="3" xfId="0" applyNumberFormat="1" applyFont="1" applyFill="1" applyBorder="1" applyAlignment="1">
      <alignment horizontal="center" vertical="center"/>
    </xf>
    <xf numFmtId="49" fontId="6" fillId="3" borderId="3" xfId="0" applyNumberFormat="1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/>
    </xf>
    <xf numFmtId="0" fontId="10" fillId="7" borderId="0" xfId="0" applyFont="1" applyFill="1"/>
    <xf numFmtId="0" fontId="10" fillId="8" borderId="0" xfId="0" applyFont="1" applyFill="1"/>
    <xf numFmtId="0" fontId="6" fillId="8" borderId="3" xfId="0" applyFont="1" applyFill="1" applyBorder="1" applyAlignment="1">
      <alignment horizontal="center" vertical="center"/>
    </xf>
    <xf numFmtId="0" fontId="12" fillId="0" borderId="7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49" fontId="0" fillId="4" borderId="7" xfId="0" applyNumberFormat="1" applyFill="1" applyBorder="1" applyAlignment="1">
      <alignment horizontal="center"/>
    </xf>
    <xf numFmtId="49" fontId="0" fillId="4" borderId="7" xfId="0" applyNumberFormat="1" applyFill="1" applyBorder="1" applyAlignment="1">
      <alignment horizontal="center" vertical="center"/>
    </xf>
    <xf numFmtId="49" fontId="0" fillId="4" borderId="12" xfId="0" applyNumberFormat="1" applyFill="1" applyBorder="1" applyAlignment="1">
      <alignment horizontal="center" vertical="center"/>
    </xf>
    <xf numFmtId="0" fontId="12" fillId="0" borderId="13" xfId="0" applyFont="1" applyBorder="1" applyAlignment="1">
      <alignment horizontal="center"/>
    </xf>
    <xf numFmtId="0" fontId="15" fillId="0" borderId="0" xfId="0" applyFont="1" applyAlignment="1">
      <alignment horizontal="right"/>
    </xf>
    <xf numFmtId="0" fontId="15" fillId="0" borderId="0" xfId="0" applyFont="1"/>
    <xf numFmtId="49" fontId="16" fillId="4" borderId="16" xfId="0" applyNumberFormat="1" applyFont="1" applyFill="1" applyBorder="1" applyAlignment="1">
      <alignment horizontal="center"/>
    </xf>
    <xf numFmtId="49" fontId="16" fillId="4" borderId="17" xfId="0" applyNumberFormat="1" applyFont="1" applyFill="1" applyBorder="1" applyAlignment="1">
      <alignment horizontal="center"/>
    </xf>
    <xf numFmtId="164" fontId="12" fillId="0" borderId="16" xfId="0" applyNumberFormat="1" applyFont="1" applyBorder="1" applyAlignment="1">
      <alignment horizontal="center"/>
    </xf>
    <xf numFmtId="164" fontId="12" fillId="0" borderId="17" xfId="0" applyNumberFormat="1" applyFont="1" applyBorder="1" applyAlignment="1">
      <alignment horizontal="center"/>
    </xf>
    <xf numFmtId="164" fontId="12" fillId="0" borderId="18" xfId="0" applyNumberFormat="1" applyFont="1" applyBorder="1" applyAlignment="1">
      <alignment horizontal="center"/>
    </xf>
    <xf numFmtId="0" fontId="12" fillId="0" borderId="19" xfId="1" applyNumberFormat="1" applyFont="1" applyBorder="1" applyAlignment="1">
      <alignment horizontal="center"/>
    </xf>
    <xf numFmtId="0" fontId="12" fillId="0" borderId="7" xfId="1" applyNumberFormat="1" applyFont="1" applyBorder="1" applyAlignment="1">
      <alignment horizontal="center"/>
    </xf>
    <xf numFmtId="0" fontId="12" fillId="9" borderId="7" xfId="1" applyNumberFormat="1" applyFont="1" applyFill="1" applyBorder="1" applyAlignment="1">
      <alignment horizontal="center"/>
    </xf>
    <xf numFmtId="0" fontId="12" fillId="9" borderId="12" xfId="1" applyNumberFormat="1" applyFont="1" applyFill="1" applyBorder="1" applyAlignment="1">
      <alignment horizontal="center"/>
    </xf>
    <xf numFmtId="0" fontId="12" fillId="0" borderId="20" xfId="1" applyNumberFormat="1" applyFont="1" applyBorder="1" applyAlignment="1">
      <alignment horizontal="center"/>
    </xf>
    <xf numFmtId="0" fontId="12" fillId="9" borderId="20" xfId="1" applyNumberFormat="1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 vertical="center" wrapText="1"/>
    </xf>
    <xf numFmtId="49" fontId="13" fillId="9" borderId="15" xfId="0" applyNumberFormat="1" applyFont="1" applyFill="1" applyBorder="1" applyAlignment="1">
      <alignment horizontal="center" vertical="center" wrapText="1"/>
    </xf>
    <xf numFmtId="0" fontId="0" fillId="9" borderId="0" xfId="0" applyFill="1"/>
    <xf numFmtId="49" fontId="13" fillId="0" borderId="7" xfId="0" applyNumberFormat="1" applyFont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/>
    </xf>
    <xf numFmtId="49" fontId="14" fillId="0" borderId="7" xfId="0" applyNumberFormat="1" applyFont="1" applyBorder="1" applyAlignment="1">
      <alignment horizontal="center" vertical="center" wrapText="1"/>
    </xf>
    <xf numFmtId="49" fontId="13" fillId="0" borderId="12" xfId="0" applyNumberFormat="1" applyFont="1" applyBorder="1" applyAlignment="1">
      <alignment horizontal="center" vertical="center" wrapText="1"/>
    </xf>
    <xf numFmtId="49" fontId="0" fillId="0" borderId="12" xfId="0" applyNumberFormat="1" applyBorder="1" applyAlignment="1">
      <alignment horizontal="center"/>
    </xf>
    <xf numFmtId="49" fontId="13" fillId="0" borderId="14" xfId="0" applyNumberFormat="1" applyFont="1" applyBorder="1" applyAlignment="1">
      <alignment horizontal="center" vertical="center" wrapText="1"/>
    </xf>
    <xf numFmtId="49" fontId="16" fillId="0" borderId="16" xfId="0" applyNumberFormat="1" applyFont="1" applyBorder="1" applyAlignment="1">
      <alignment horizontal="center"/>
    </xf>
    <xf numFmtId="49" fontId="13" fillId="0" borderId="15" xfId="0" applyNumberFormat="1" applyFont="1" applyBorder="1" applyAlignment="1">
      <alignment horizontal="center" vertical="center" wrapText="1"/>
    </xf>
    <xf numFmtId="49" fontId="16" fillId="0" borderId="17" xfId="0" applyNumberFormat="1" applyFont="1" applyBorder="1" applyAlignment="1">
      <alignment horizontal="center"/>
    </xf>
    <xf numFmtId="0" fontId="12" fillId="9" borderId="19" xfId="1" applyNumberFormat="1" applyFont="1" applyFill="1" applyBorder="1" applyAlignment="1">
      <alignment horizontal="center"/>
    </xf>
    <xf numFmtId="0" fontId="0" fillId="0" borderId="0" xfId="0" applyAlignment="1">
      <alignment vertical="center"/>
    </xf>
    <xf numFmtId="49" fontId="17" fillId="3" borderId="0" xfId="0" applyNumberFormat="1" applyFont="1" applyFill="1" applyAlignment="1">
      <alignment horizontal="center" vertical="center"/>
    </xf>
    <xf numFmtId="0" fontId="18" fillId="0" borderId="0" xfId="0" applyFont="1"/>
    <xf numFmtId="49" fontId="0" fillId="2" borderId="7" xfId="0" applyNumberFormat="1" applyFill="1" applyBorder="1" applyAlignment="1">
      <alignment horizontal="center"/>
    </xf>
    <xf numFmtId="49" fontId="16" fillId="2" borderId="16" xfId="0" applyNumberFormat="1" applyFont="1" applyFill="1" applyBorder="1" applyAlignment="1">
      <alignment horizontal="center"/>
    </xf>
    <xf numFmtId="0" fontId="2" fillId="2" borderId="0" xfId="0" applyFont="1" applyFill="1"/>
    <xf numFmtId="49" fontId="0" fillId="10" borderId="7" xfId="0" applyNumberFormat="1" applyFill="1" applyBorder="1" applyAlignment="1">
      <alignment horizontal="center" vertical="center"/>
    </xf>
    <xf numFmtId="49" fontId="17" fillId="10" borderId="3" xfId="0" applyNumberFormat="1" applyFont="1" applyFill="1" applyBorder="1" applyAlignment="1">
      <alignment horizontal="center" vertical="center"/>
    </xf>
    <xf numFmtId="49" fontId="16" fillId="10" borderId="16" xfId="0" applyNumberFormat="1" applyFont="1" applyFill="1" applyBorder="1" applyAlignment="1">
      <alignment horizontal="center" vertical="center"/>
    </xf>
    <xf numFmtId="0" fontId="8" fillId="10" borderId="11" xfId="0" applyFont="1" applyFill="1" applyBorder="1" applyAlignment="1">
      <alignment horizontal="center" vertical="center" wrapText="1"/>
    </xf>
    <xf numFmtId="164" fontId="12" fillId="10" borderId="7" xfId="0" applyNumberFormat="1" applyFont="1" applyFill="1" applyBorder="1" applyAlignment="1">
      <alignment horizontal="center"/>
    </xf>
    <xf numFmtId="49" fontId="0" fillId="10" borderId="7" xfId="1" applyNumberFormat="1" applyFont="1" applyFill="1" applyBorder="1" applyAlignment="1">
      <alignment horizontal="center" vertical="center"/>
    </xf>
    <xf numFmtId="49" fontId="13" fillId="0" borderId="7" xfId="1" applyNumberFormat="1" applyFont="1" applyFill="1" applyBorder="1" applyAlignment="1">
      <alignment horizontal="center" vertical="center" wrapText="1"/>
    </xf>
    <xf numFmtId="49" fontId="0" fillId="0" borderId="7" xfId="1" applyNumberFormat="1" applyFont="1" applyFill="1" applyBorder="1" applyAlignment="1">
      <alignment horizontal="center"/>
    </xf>
    <xf numFmtId="49" fontId="0" fillId="0" borderId="12" xfId="1" applyNumberFormat="1" applyFont="1" applyFill="1" applyBorder="1" applyAlignment="1">
      <alignment horizontal="center"/>
    </xf>
    <xf numFmtId="49" fontId="13" fillId="9" borderId="7" xfId="1" applyNumberFormat="1" applyFont="1" applyFill="1" applyBorder="1" applyAlignment="1">
      <alignment horizontal="center" vertical="center" wrapText="1"/>
    </xf>
    <xf numFmtId="49" fontId="14" fillId="0" borderId="7" xfId="1" applyNumberFormat="1" applyFont="1" applyFill="1" applyBorder="1" applyAlignment="1">
      <alignment horizontal="center" vertical="center" wrapText="1"/>
    </xf>
    <xf numFmtId="49" fontId="13" fillId="0" borderId="12" xfId="1" applyNumberFormat="1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/>
    </xf>
    <xf numFmtId="49" fontId="0" fillId="4" borderId="7" xfId="1" applyNumberFormat="1" applyFont="1" applyFill="1" applyBorder="1" applyAlignment="1">
      <alignment horizontal="center" vertical="center"/>
    </xf>
    <xf numFmtId="49" fontId="0" fillId="4" borderId="12" xfId="1" applyNumberFormat="1" applyFont="1" applyFill="1" applyBorder="1" applyAlignment="1">
      <alignment horizontal="center" vertical="center"/>
    </xf>
    <xf numFmtId="0" fontId="8" fillId="9" borderId="11" xfId="0" applyFont="1" applyFill="1" applyBorder="1" applyAlignment="1">
      <alignment horizontal="center" vertical="center" wrapText="1"/>
    </xf>
    <xf numFmtId="49" fontId="19" fillId="9" borderId="3" xfId="0" applyNumberFormat="1" applyFont="1" applyFill="1" applyBorder="1" applyAlignment="1">
      <alignment horizontal="center" vertical="center"/>
    </xf>
    <xf numFmtId="49" fontId="20" fillId="4" borderId="12" xfId="0" applyNumberFormat="1" applyFont="1" applyFill="1" applyBorder="1" applyAlignment="1">
      <alignment horizontal="center" vertical="center"/>
    </xf>
    <xf numFmtId="49" fontId="21" fillId="0" borderId="3" xfId="0" applyNumberFormat="1" applyFont="1" applyBorder="1" applyAlignment="1">
      <alignment horizontal="center" vertical="center" wrapText="1"/>
    </xf>
    <xf numFmtId="49" fontId="19" fillId="0" borderId="3" xfId="0" applyNumberFormat="1" applyFont="1" applyBorder="1" applyAlignment="1">
      <alignment horizontal="center" vertical="center" wrapText="1"/>
    </xf>
    <xf numFmtId="49" fontId="19" fillId="0" borderId="3" xfId="0" applyNumberFormat="1" applyFont="1" applyBorder="1" applyAlignment="1">
      <alignment horizontal="center" vertical="center"/>
    </xf>
    <xf numFmtId="49" fontId="19" fillId="10" borderId="3" xfId="0" applyNumberFormat="1" applyFont="1" applyFill="1" applyBorder="1" applyAlignment="1">
      <alignment horizontal="center" vertical="center"/>
    </xf>
    <xf numFmtId="49" fontId="21" fillId="4" borderId="3" xfId="0" applyNumberFormat="1" applyFont="1" applyFill="1" applyBorder="1" applyAlignment="1">
      <alignment horizontal="center" vertical="center"/>
    </xf>
    <xf numFmtId="49" fontId="19" fillId="4" borderId="3" xfId="0" applyNumberFormat="1" applyFont="1" applyFill="1" applyBorder="1" applyAlignment="1">
      <alignment horizontal="center" vertical="center"/>
    </xf>
    <xf numFmtId="49" fontId="19" fillId="10" borderId="3" xfId="0" applyNumberFormat="1" applyFont="1" applyFill="1" applyBorder="1" applyAlignment="1">
      <alignment horizontal="center" vertical="center" wrapText="1"/>
    </xf>
    <xf numFmtId="49" fontId="0" fillId="10" borderId="7" xfId="0" applyNumberFormat="1" applyFill="1" applyBorder="1" applyAlignment="1">
      <alignment horizontal="center"/>
    </xf>
    <xf numFmtId="49" fontId="16" fillId="10" borderId="16" xfId="0" applyNumberFormat="1" applyFont="1" applyFill="1" applyBorder="1" applyAlignment="1">
      <alignment horizontal="center"/>
    </xf>
    <xf numFmtId="49" fontId="0" fillId="10" borderId="7" xfId="1" applyNumberFormat="1" applyFont="1" applyFill="1" applyBorder="1" applyAlignment="1">
      <alignment horizontal="center"/>
    </xf>
    <xf numFmtId="49" fontId="0" fillId="10" borderId="12" xfId="1" applyNumberFormat="1" applyFont="1" applyFill="1" applyBorder="1" applyAlignment="1">
      <alignment horizontal="center"/>
    </xf>
    <xf numFmtId="49" fontId="7" fillId="10" borderId="3" xfId="0" applyNumberFormat="1" applyFont="1" applyFill="1" applyBorder="1" applyAlignment="1">
      <alignment horizontal="center" vertical="center" wrapText="1"/>
    </xf>
    <xf numFmtId="49" fontId="16" fillId="4" borderId="16" xfId="0" applyNumberFormat="1" applyFont="1" applyFill="1" applyBorder="1" applyAlignment="1">
      <alignment horizontal="center" vertical="center"/>
    </xf>
    <xf numFmtId="49" fontId="0" fillId="11" borderId="7" xfId="0" applyNumberFormat="1" applyFill="1" applyBorder="1" applyAlignment="1">
      <alignment horizontal="center"/>
    </xf>
    <xf numFmtId="49" fontId="0" fillId="11" borderId="7" xfId="0" applyNumberFormat="1" applyFill="1" applyBorder="1" applyAlignment="1">
      <alignment horizontal="left"/>
    </xf>
    <xf numFmtId="0" fontId="0" fillId="11" borderId="0" xfId="0" applyFill="1"/>
    <xf numFmtId="0" fontId="12" fillId="10" borderId="13" xfId="0" applyFont="1" applyFill="1" applyBorder="1" applyAlignment="1">
      <alignment horizontal="center"/>
    </xf>
    <xf numFmtId="49" fontId="21" fillId="10" borderId="3" xfId="0" applyNumberFormat="1" applyFont="1" applyFill="1" applyBorder="1" applyAlignment="1">
      <alignment horizontal="center" vertical="center" wrapText="1"/>
    </xf>
    <xf numFmtId="49" fontId="21" fillId="4" borderId="3" xfId="0" applyNumberFormat="1" applyFont="1" applyFill="1" applyBorder="1" applyAlignment="1">
      <alignment horizontal="center" vertical="center" wrapText="1"/>
    </xf>
    <xf numFmtId="164" fontId="12" fillId="10" borderId="18" xfId="0" applyNumberFormat="1" applyFont="1" applyFill="1" applyBorder="1" applyAlignment="1">
      <alignment horizontal="center"/>
    </xf>
    <xf numFmtId="0" fontId="12" fillId="10" borderId="20" xfId="1" applyNumberFormat="1" applyFont="1" applyFill="1" applyBorder="1" applyAlignment="1">
      <alignment horizontal="center"/>
    </xf>
    <xf numFmtId="49" fontId="22" fillId="4" borderId="7" xfId="1" applyNumberFormat="1" applyFont="1" applyFill="1" applyBorder="1" applyAlignment="1">
      <alignment horizontal="center" vertical="center"/>
    </xf>
    <xf numFmtId="49" fontId="23" fillId="4" borderId="16" xfId="0" applyNumberFormat="1" applyFont="1" applyFill="1" applyBorder="1" applyAlignment="1">
      <alignment horizontal="center" vertical="center"/>
    </xf>
    <xf numFmtId="49" fontId="23" fillId="4" borderId="17" xfId="0" applyNumberFormat="1" applyFont="1" applyFill="1" applyBorder="1" applyAlignment="1">
      <alignment horizontal="center" vertical="center"/>
    </xf>
    <xf numFmtId="49" fontId="22" fillId="11" borderId="3" xfId="0" applyNumberFormat="1" applyFont="1" applyFill="1" applyBorder="1" applyAlignment="1">
      <alignment horizontal="center" vertical="center" wrapText="1"/>
    </xf>
    <xf numFmtId="164" fontId="12" fillId="12" borderId="16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11" fillId="8" borderId="7" xfId="0" applyFont="1" applyFill="1" applyBorder="1" applyAlignment="1">
      <alignment horizontal="center" vertical="center" wrapText="1"/>
    </xf>
    <xf numFmtId="0" fontId="11" fillId="5" borderId="7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13" borderId="0" xfId="0" applyFill="1"/>
    <xf numFmtId="0" fontId="3" fillId="0" borderId="2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textRotation="90"/>
    </xf>
    <xf numFmtId="0" fontId="3" fillId="0" borderId="3" xfId="0" applyFont="1" applyBorder="1" applyAlignment="1">
      <alignment horizontal="center" vertical="center" textRotation="90"/>
    </xf>
    <xf numFmtId="0" fontId="6" fillId="14" borderId="2" xfId="0" applyFont="1" applyFill="1" applyBorder="1" applyAlignment="1">
      <alignment horizontal="center" vertical="center"/>
    </xf>
    <xf numFmtId="49" fontId="7" fillId="15" borderId="3" xfId="0" applyNumberFormat="1" applyFont="1" applyFill="1" applyBorder="1" applyAlignment="1">
      <alignment horizontal="center" vertical="center"/>
    </xf>
    <xf numFmtId="49" fontId="7" fillId="13" borderId="1" xfId="0" applyNumberFormat="1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4" fillId="0" borderId="0" xfId="0" applyFont="1" applyAlignment="1">
      <alignment horizontal="center"/>
    </xf>
    <xf numFmtId="49" fontId="3" fillId="0" borderId="2" xfId="0" applyNumberFormat="1" applyFont="1" applyBorder="1" applyAlignment="1">
      <alignment horizontal="center" vertical="center"/>
    </xf>
    <xf numFmtId="49" fontId="26" fillId="0" borderId="3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49" fontId="7" fillId="13" borderId="3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7" fillId="13" borderId="3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/>
    </xf>
    <xf numFmtId="49" fontId="7" fillId="13" borderId="22" xfId="0" applyNumberFormat="1" applyFont="1" applyFill="1" applyBorder="1" applyAlignment="1">
      <alignment horizontal="center" vertical="center" wrapText="1"/>
    </xf>
    <xf numFmtId="49" fontId="7" fillId="3" borderId="23" xfId="0" applyNumberFormat="1" applyFont="1" applyFill="1" applyBorder="1" applyAlignment="1">
      <alignment horizontal="center" vertical="center"/>
    </xf>
    <xf numFmtId="49" fontId="7" fillId="2" borderId="7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27" fillId="0" borderId="2" xfId="0" applyNumberFormat="1" applyFont="1" applyBorder="1" applyAlignment="1">
      <alignment horizontal="center" vertical="center"/>
    </xf>
    <xf numFmtId="49" fontId="7" fillId="4" borderId="3" xfId="0" applyNumberFormat="1" applyFont="1" applyFill="1" applyBorder="1" applyAlignment="1">
      <alignment horizontal="center" vertical="center"/>
    </xf>
    <xf numFmtId="49" fontId="26" fillId="0" borderId="2" xfId="0" applyNumberFormat="1" applyFont="1" applyBorder="1" applyAlignment="1">
      <alignment horizontal="center" vertical="center"/>
    </xf>
    <xf numFmtId="49" fontId="6" fillId="5" borderId="3" xfId="0" applyNumberFormat="1" applyFont="1" applyFill="1" applyBorder="1" applyAlignment="1">
      <alignment horizontal="center" vertical="center"/>
    </xf>
    <xf numFmtId="49" fontId="7" fillId="16" borderId="3" xfId="0" applyNumberFormat="1" applyFont="1" applyFill="1" applyBorder="1" applyAlignment="1">
      <alignment horizontal="center" vertical="center"/>
    </xf>
    <xf numFmtId="49" fontId="7" fillId="13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12" borderId="3" xfId="0" applyFont="1" applyFill="1" applyBorder="1" applyAlignment="1">
      <alignment horizontal="center" vertical="center" wrapText="1"/>
    </xf>
    <xf numFmtId="49" fontId="7" fillId="3" borderId="0" xfId="0" applyNumberFormat="1" applyFont="1" applyFill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28" fillId="0" borderId="0" xfId="0" applyFont="1" applyAlignment="1">
      <alignment horizontal="justify" vertical="center"/>
    </xf>
    <xf numFmtId="0" fontId="3" fillId="0" borderId="0" xfId="0" applyFont="1" applyAlignment="1">
      <alignment vertical="center"/>
    </xf>
    <xf numFmtId="49" fontId="6" fillId="0" borderId="3" xfId="0" applyNumberFormat="1" applyFont="1" applyBorder="1" applyAlignment="1">
      <alignment horizontal="center" vertical="center" wrapText="1"/>
    </xf>
    <xf numFmtId="0" fontId="29" fillId="0" borderId="0" xfId="0" applyFont="1"/>
    <xf numFmtId="0" fontId="30" fillId="0" borderId="0" xfId="0" applyFont="1"/>
    <xf numFmtId="0" fontId="31" fillId="20" borderId="25" xfId="0" applyFont="1" applyFill="1" applyBorder="1" applyAlignment="1">
      <alignment horizontal="center" vertical="center" wrapText="1"/>
    </xf>
    <xf numFmtId="0" fontId="31" fillId="21" borderId="25" xfId="0" applyFont="1" applyFill="1" applyBorder="1" applyAlignment="1">
      <alignment horizontal="center" vertical="center" wrapText="1"/>
    </xf>
    <xf numFmtId="49" fontId="14" fillId="0" borderId="19" xfId="0" applyNumberFormat="1" applyFont="1" applyBorder="1" applyAlignment="1">
      <alignment horizontal="center" vertical="center" wrapText="1"/>
    </xf>
    <xf numFmtId="49" fontId="13" fillId="0" borderId="28" xfId="0" applyNumberFormat="1" applyFont="1" applyBorder="1" applyAlignment="1">
      <alignment horizontal="center" vertical="center" wrapText="1"/>
    </xf>
    <xf numFmtId="49" fontId="13" fillId="0" borderId="19" xfId="0" applyNumberFormat="1" applyFont="1" applyBorder="1" applyAlignment="1">
      <alignment horizontal="center" vertical="center" wrapText="1"/>
    </xf>
    <xf numFmtId="0" fontId="31" fillId="18" borderId="7" xfId="0" applyFont="1" applyFill="1" applyBorder="1" applyAlignment="1">
      <alignment horizontal="center" vertical="center" wrapText="1"/>
    </xf>
    <xf numFmtId="0" fontId="31" fillId="19" borderId="27" xfId="0" applyFont="1" applyFill="1" applyBorder="1" applyAlignment="1">
      <alignment horizontal="center" vertical="center" wrapText="1"/>
    </xf>
    <xf numFmtId="0" fontId="31" fillId="19" borderId="7" xfId="0" applyFont="1" applyFill="1" applyBorder="1" applyAlignment="1">
      <alignment horizontal="center" vertical="center" wrapText="1"/>
    </xf>
    <xf numFmtId="0" fontId="31" fillId="20" borderId="24" xfId="0" applyFont="1" applyFill="1" applyBorder="1" applyAlignment="1">
      <alignment horizontal="center" vertical="center" wrapText="1"/>
    </xf>
    <xf numFmtId="0" fontId="31" fillId="20" borderId="25" xfId="0" applyFont="1" applyFill="1" applyBorder="1" applyAlignment="1">
      <alignment horizontal="center" vertical="center" wrapText="1"/>
    </xf>
    <xf numFmtId="0" fontId="31" fillId="21" borderId="24" xfId="0" applyFont="1" applyFill="1" applyBorder="1" applyAlignment="1">
      <alignment horizontal="center" vertical="center" wrapText="1"/>
    </xf>
    <xf numFmtId="0" fontId="31" fillId="21" borderId="25" xfId="0" applyFont="1" applyFill="1" applyBorder="1" applyAlignment="1">
      <alignment horizontal="center" vertical="center" wrapText="1"/>
    </xf>
    <xf numFmtId="0" fontId="31" fillId="22" borderId="26" xfId="0" applyFont="1" applyFill="1" applyBorder="1" applyAlignment="1">
      <alignment horizontal="center" vertical="center" wrapText="1"/>
    </xf>
    <xf numFmtId="0" fontId="31" fillId="22" borderId="27" xfId="0" applyFont="1" applyFill="1" applyBorder="1" applyAlignment="1">
      <alignment horizontal="center" vertical="center" wrapText="1"/>
    </xf>
    <xf numFmtId="0" fontId="31" fillId="22" borderId="25" xfId="0" applyFont="1" applyFill="1" applyBorder="1" applyAlignment="1">
      <alignment horizontal="center" vertical="center" wrapText="1"/>
    </xf>
    <xf numFmtId="0" fontId="31" fillId="18" borderId="15" xfId="0" applyFont="1" applyFill="1" applyBorder="1" applyAlignment="1">
      <alignment horizontal="center" vertical="center" wrapText="1"/>
    </xf>
    <xf numFmtId="49" fontId="14" fillId="0" borderId="16" xfId="0" applyNumberFormat="1" applyFon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/>
    </xf>
    <xf numFmtId="49" fontId="0" fillId="10" borderId="15" xfId="0" applyNumberFormat="1" applyFill="1" applyBorder="1" applyAlignment="1">
      <alignment horizontal="center" vertical="center"/>
    </xf>
    <xf numFmtId="0" fontId="12" fillId="0" borderId="15" xfId="0" applyFont="1" applyBorder="1" applyAlignment="1">
      <alignment horizontal="center"/>
    </xf>
    <xf numFmtId="164" fontId="12" fillId="10" borderId="15" xfId="0" applyNumberFormat="1" applyFont="1" applyFill="1" applyBorder="1" applyAlignment="1">
      <alignment horizontal="center"/>
    </xf>
    <xf numFmtId="49" fontId="13" fillId="0" borderId="31" xfId="0" applyNumberFormat="1" applyFont="1" applyBorder="1" applyAlignment="1">
      <alignment horizontal="center" vertical="center" wrapText="1"/>
    </xf>
    <xf numFmtId="49" fontId="0" fillId="0" borderId="31" xfId="0" applyNumberFormat="1" applyBorder="1" applyAlignment="1">
      <alignment horizontal="center"/>
    </xf>
    <xf numFmtId="49" fontId="0" fillId="4" borderId="31" xfId="0" applyNumberFormat="1" applyFill="1" applyBorder="1" applyAlignment="1">
      <alignment horizontal="center" vertical="center"/>
    </xf>
    <xf numFmtId="49" fontId="0" fillId="4" borderId="31" xfId="0" applyNumberFormat="1" applyFill="1" applyBorder="1" applyAlignment="1">
      <alignment horizontal="center"/>
    </xf>
    <xf numFmtId="0" fontId="8" fillId="0" borderId="32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center"/>
    </xf>
    <xf numFmtId="0" fontId="8" fillId="0" borderId="33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31" fillId="19" borderId="15" xfId="0" applyFont="1" applyFill="1" applyBorder="1" applyAlignment="1">
      <alignment horizontal="center" vertical="center" wrapText="1"/>
    </xf>
    <xf numFmtId="49" fontId="13" fillId="0" borderId="16" xfId="0" applyNumberFormat="1" applyFont="1" applyBorder="1" applyAlignment="1">
      <alignment horizontal="center" vertical="center" wrapText="1"/>
    </xf>
    <xf numFmtId="0" fontId="31" fillId="18" borderId="31" xfId="0" applyFont="1" applyFill="1" applyBorder="1" applyAlignment="1">
      <alignment horizontal="center" vertical="center" wrapText="1"/>
    </xf>
    <xf numFmtId="49" fontId="14" fillId="0" borderId="35" xfId="0" applyNumberFormat="1" applyFont="1" applyBorder="1" applyAlignment="1">
      <alignment horizontal="center" vertical="center" wrapText="1"/>
    </xf>
    <xf numFmtId="49" fontId="19" fillId="10" borderId="36" xfId="0" applyNumberFormat="1" applyFont="1" applyFill="1" applyBorder="1" applyAlignment="1">
      <alignment horizontal="center" vertical="center"/>
    </xf>
    <xf numFmtId="49" fontId="21" fillId="0" borderId="36" xfId="0" applyNumberFormat="1" applyFont="1" applyBorder="1" applyAlignment="1">
      <alignment horizontal="center" vertical="center" wrapText="1"/>
    </xf>
    <xf numFmtId="0" fontId="8" fillId="9" borderId="33" xfId="0" applyFont="1" applyFill="1" applyBorder="1" applyAlignment="1">
      <alignment horizontal="center" vertical="center" wrapText="1"/>
    </xf>
    <xf numFmtId="0" fontId="31" fillId="19" borderId="31" xfId="0" applyFont="1" applyFill="1" applyBorder="1" applyAlignment="1">
      <alignment horizontal="center" vertical="center" wrapText="1"/>
    </xf>
    <xf numFmtId="49" fontId="13" fillId="0" borderId="37" xfId="0" applyNumberFormat="1" applyFont="1" applyBorder="1" applyAlignment="1">
      <alignment horizontal="center" vertical="center" wrapText="1"/>
    </xf>
    <xf numFmtId="49" fontId="13" fillId="0" borderId="38" xfId="0" applyNumberFormat="1" applyFont="1" applyBorder="1" applyAlignment="1">
      <alignment horizontal="center" vertical="center" wrapText="1"/>
    </xf>
    <xf numFmtId="49" fontId="16" fillId="0" borderId="37" xfId="0" applyNumberFormat="1" applyFont="1" applyBorder="1" applyAlignment="1">
      <alignment horizontal="center"/>
    </xf>
    <xf numFmtId="49" fontId="23" fillId="4" borderId="37" xfId="0" applyNumberFormat="1" applyFont="1" applyFill="1" applyBorder="1" applyAlignment="1">
      <alignment horizontal="center" vertical="center"/>
    </xf>
    <xf numFmtId="49" fontId="16" fillId="4" borderId="37" xfId="0" applyNumberFormat="1" applyFont="1" applyFill="1" applyBorder="1" applyAlignment="1">
      <alignment horizontal="center"/>
    </xf>
    <xf numFmtId="164" fontId="12" fillId="0" borderId="37" xfId="0" applyNumberFormat="1" applyFont="1" applyBorder="1" applyAlignment="1">
      <alignment horizontal="center"/>
    </xf>
    <xf numFmtId="164" fontId="12" fillId="0" borderId="34" xfId="0" applyNumberFormat="1" applyFont="1" applyBorder="1" applyAlignment="1">
      <alignment horizontal="center"/>
    </xf>
    <xf numFmtId="0" fontId="31" fillId="19" borderId="29" xfId="0" applyFont="1" applyFill="1" applyBorder="1" applyAlignment="1">
      <alignment horizontal="center" vertical="center" wrapText="1"/>
    </xf>
    <xf numFmtId="49" fontId="0" fillId="4" borderId="15" xfId="0" applyNumberFormat="1" applyFill="1" applyBorder="1" applyAlignment="1">
      <alignment horizontal="center" vertical="center"/>
    </xf>
    <xf numFmtId="49" fontId="0" fillId="4" borderId="15" xfId="0" applyNumberFormat="1" applyFill="1" applyBorder="1" applyAlignment="1">
      <alignment horizontal="center"/>
    </xf>
    <xf numFmtId="0" fontId="4" fillId="0" borderId="39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/>
    </xf>
    <xf numFmtId="0" fontId="0" fillId="0" borderId="34" xfId="0" applyBorder="1"/>
    <xf numFmtId="0" fontId="5" fillId="0" borderId="36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31" fillId="18" borderId="42" xfId="0" applyFont="1" applyFill="1" applyBorder="1" applyAlignment="1">
      <alignment horizontal="center" vertical="center" wrapText="1"/>
    </xf>
    <xf numFmtId="0" fontId="31" fillId="18" borderId="43" xfId="0" applyFont="1" applyFill="1" applyBorder="1" applyAlignment="1">
      <alignment horizontal="center" vertical="center" wrapText="1"/>
    </xf>
    <xf numFmtId="0" fontId="31" fillId="20" borderId="30" xfId="0" applyFont="1" applyFill="1" applyBorder="1" applyAlignment="1">
      <alignment horizontal="center" vertical="center" wrapText="1"/>
    </xf>
    <xf numFmtId="49" fontId="16" fillId="4" borderId="37" xfId="0" applyNumberFormat="1" applyFont="1" applyFill="1" applyBorder="1" applyAlignment="1">
      <alignment horizontal="center" vertical="center"/>
    </xf>
    <xf numFmtId="49" fontId="16" fillId="10" borderId="37" xfId="0" applyNumberFormat="1" applyFont="1" applyFill="1" applyBorder="1" applyAlignment="1">
      <alignment horizontal="center"/>
    </xf>
    <xf numFmtId="164" fontId="12" fillId="10" borderId="34" xfId="0" applyNumberFormat="1" applyFont="1" applyFill="1" applyBorder="1" applyAlignment="1">
      <alignment horizontal="center"/>
    </xf>
    <xf numFmtId="0" fontId="31" fillId="20" borderId="32" xfId="0" applyFont="1" applyFill="1" applyBorder="1" applyAlignment="1">
      <alignment horizontal="center" vertical="center" wrapText="1"/>
    </xf>
    <xf numFmtId="49" fontId="14" fillId="0" borderId="15" xfId="1" applyNumberFormat="1" applyFont="1" applyFill="1" applyBorder="1" applyAlignment="1">
      <alignment horizontal="center" vertical="center" wrapText="1"/>
    </xf>
    <xf numFmtId="49" fontId="0" fillId="0" borderId="15" xfId="1" applyNumberFormat="1" applyFont="1" applyFill="1" applyBorder="1" applyAlignment="1">
      <alignment horizontal="center"/>
    </xf>
    <xf numFmtId="49" fontId="0" fillId="10" borderId="15" xfId="1" applyNumberFormat="1" applyFont="1" applyFill="1" applyBorder="1" applyAlignment="1">
      <alignment horizontal="center" vertical="center"/>
    </xf>
    <xf numFmtId="0" fontId="12" fillId="0" borderId="15" xfId="1" applyNumberFormat="1" applyFont="1" applyBorder="1" applyAlignment="1">
      <alignment horizontal="center"/>
    </xf>
    <xf numFmtId="0" fontId="12" fillId="9" borderId="15" xfId="1" applyNumberFormat="1" applyFont="1" applyFill="1" applyBorder="1" applyAlignment="1">
      <alignment horizontal="center"/>
    </xf>
    <xf numFmtId="0" fontId="12" fillId="0" borderId="44" xfId="1" applyNumberFormat="1" applyFont="1" applyBorder="1" applyAlignment="1">
      <alignment horizontal="center"/>
    </xf>
    <xf numFmtId="0" fontId="31" fillId="21" borderId="30" xfId="0" applyFont="1" applyFill="1" applyBorder="1" applyAlignment="1">
      <alignment horizontal="center" vertical="center" wrapText="1"/>
    </xf>
    <xf numFmtId="49" fontId="14" fillId="0" borderId="31" xfId="1" applyNumberFormat="1" applyFont="1" applyFill="1" applyBorder="1" applyAlignment="1">
      <alignment horizontal="center" vertical="center" wrapText="1"/>
    </xf>
    <xf numFmtId="49" fontId="0" fillId="0" borderId="31" xfId="1" applyNumberFormat="1" applyFont="1" applyFill="1" applyBorder="1" applyAlignment="1">
      <alignment horizontal="center"/>
    </xf>
    <xf numFmtId="49" fontId="0" fillId="4" borderId="31" xfId="1" applyNumberFormat="1" applyFont="1" applyFill="1" applyBorder="1" applyAlignment="1">
      <alignment horizontal="center" vertical="center"/>
    </xf>
    <xf numFmtId="49" fontId="0" fillId="10" borderId="31" xfId="1" applyNumberFormat="1" applyFont="1" applyFill="1" applyBorder="1" applyAlignment="1">
      <alignment horizontal="center"/>
    </xf>
    <xf numFmtId="0" fontId="12" fillId="9" borderId="35" xfId="1" applyNumberFormat="1" applyFont="1" applyFill="1" applyBorder="1" applyAlignment="1">
      <alignment horizontal="center"/>
    </xf>
    <xf numFmtId="0" fontId="12" fillId="0" borderId="31" xfId="1" applyNumberFormat="1" applyFont="1" applyBorder="1" applyAlignment="1">
      <alignment horizontal="center"/>
    </xf>
    <xf numFmtId="0" fontId="12" fillId="9" borderId="31" xfId="1" applyNumberFormat="1" applyFont="1" applyFill="1" applyBorder="1" applyAlignment="1">
      <alignment horizontal="center"/>
    </xf>
    <xf numFmtId="0" fontId="12" fillId="9" borderId="45" xfId="1" applyNumberFormat="1" applyFont="1" applyFill="1" applyBorder="1" applyAlignment="1">
      <alignment horizontal="center"/>
    </xf>
    <xf numFmtId="0" fontId="31" fillId="21" borderId="32" xfId="0" applyFont="1" applyFill="1" applyBorder="1" applyAlignment="1">
      <alignment horizontal="center" vertical="center" wrapText="1"/>
    </xf>
    <xf numFmtId="0" fontId="31" fillId="22" borderId="46" xfId="0" applyFont="1" applyFill="1" applyBorder="1" applyAlignment="1">
      <alignment horizontal="center" vertical="center" wrapText="1"/>
    </xf>
    <xf numFmtId="49" fontId="13" fillId="0" borderId="31" xfId="1" applyNumberFormat="1" applyFont="1" applyFill="1" applyBorder="1" applyAlignment="1">
      <alignment horizontal="center" vertical="center" wrapText="1"/>
    </xf>
    <xf numFmtId="49" fontId="0" fillId="10" borderId="31" xfId="1" applyNumberFormat="1" applyFont="1" applyFill="1" applyBorder="1" applyAlignment="1">
      <alignment horizontal="center" vertical="center"/>
    </xf>
    <xf numFmtId="0" fontId="12" fillId="0" borderId="35" xfId="1" applyNumberFormat="1" applyFont="1" applyBorder="1" applyAlignment="1">
      <alignment horizontal="center"/>
    </xf>
    <xf numFmtId="0" fontId="31" fillId="22" borderId="32" xfId="0" applyFont="1" applyFill="1" applyBorder="1" applyAlignment="1">
      <alignment horizontal="center" vertical="center" wrapText="1"/>
    </xf>
    <xf numFmtId="0" fontId="12" fillId="0" borderId="44" xfId="0" applyFont="1" applyBorder="1" applyAlignment="1">
      <alignment horizontal="center"/>
    </xf>
    <xf numFmtId="0" fontId="12" fillId="0" borderId="20" xfId="0" applyFont="1" applyBorder="1" applyAlignment="1">
      <alignment horizontal="center"/>
    </xf>
    <xf numFmtId="0" fontId="12" fillId="10" borderId="20" xfId="0" applyFont="1" applyFill="1" applyBorder="1" applyAlignment="1">
      <alignment horizontal="center"/>
    </xf>
    <xf numFmtId="0" fontId="12" fillId="0" borderId="45" xfId="0" applyFont="1" applyBorder="1" applyAlignment="1">
      <alignment horizontal="center"/>
    </xf>
    <xf numFmtId="0" fontId="8" fillId="0" borderId="47" xfId="0" applyFont="1" applyBorder="1" applyAlignment="1">
      <alignment horizontal="center" vertical="center" wrapText="1"/>
    </xf>
    <xf numFmtId="0" fontId="8" fillId="10" borderId="47" xfId="0" applyFont="1" applyFill="1" applyBorder="1" applyAlignment="1">
      <alignment horizontal="center" vertical="center" wrapText="1"/>
    </xf>
    <xf numFmtId="0" fontId="12" fillId="9" borderId="48" xfId="1" applyNumberFormat="1" applyFont="1" applyFill="1" applyBorder="1" applyAlignment="1">
      <alignment horizontal="center"/>
    </xf>
    <xf numFmtId="0" fontId="8" fillId="0" borderId="49" xfId="0" applyFont="1" applyBorder="1" applyAlignment="1">
      <alignment horizontal="center" vertical="center" wrapText="1"/>
    </xf>
    <xf numFmtId="0" fontId="8" fillId="0" borderId="50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31" fillId="17" borderId="52" xfId="0" applyFont="1" applyFill="1" applyBorder="1" applyAlignment="1">
      <alignment horizontal="center" vertical="center" wrapText="1"/>
    </xf>
    <xf numFmtId="0" fontId="31" fillId="17" borderId="53" xfId="0" applyFont="1" applyFill="1" applyBorder="1" applyAlignment="1">
      <alignment horizontal="center" vertical="center" wrapText="1"/>
    </xf>
    <xf numFmtId="0" fontId="31" fillId="17" borderId="54" xfId="0" applyFont="1" applyFill="1" applyBorder="1" applyAlignment="1">
      <alignment horizontal="center" vertical="center" wrapText="1"/>
    </xf>
    <xf numFmtId="0" fontId="31" fillId="17" borderId="49" xfId="0" applyFont="1" applyFill="1" applyBorder="1" applyAlignment="1">
      <alignment horizontal="center" vertical="center" wrapText="1"/>
    </xf>
    <xf numFmtId="0" fontId="31" fillId="17" borderId="50" xfId="0" applyFont="1" applyFill="1" applyBorder="1" applyAlignment="1">
      <alignment horizontal="center" vertical="center" wrapText="1"/>
    </xf>
    <xf numFmtId="0" fontId="31" fillId="17" borderId="51" xfId="0" applyFont="1" applyFill="1" applyBorder="1" applyAlignment="1">
      <alignment horizontal="center" vertical="center" wrapText="1"/>
    </xf>
  </cellXfs>
  <cellStyles count="2">
    <cellStyle name="Обычный" xfId="0" builtinId="0"/>
    <cellStyle name="Процентный" xfId="1" builtinId="5"/>
  </cellStyles>
  <dxfs count="4"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Yuliya Mironkina" id="{A2E6C599-E5F2-42D4-AC76-DC09E4C86D9E}" userId="5224b44553a29ce7" providerId="Windows Live"/>
  <person displayName="Кириллова Ольга Алексеевна" id="{825BDFE9-5E96-4952-8C63-778E83835525}" userId="S::oakirillova_1@edu.hse.ru::82ed0679-3e77-4bf4-b898-ed4e5ef4a205" providerId="AD"/>
</personList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O26" dT="2024-04-26T08:32:14.24" personId="{825BDFE9-5E96-4952-8C63-778E83835525}" id="{47F95980-5CC5-4446-A141-6BA4F902041A}">
    <text xml:space="preserve">тут тоже не хватает убранных 0,5….
</text>
  </threadedComment>
  <threadedComment ref="O26" dT="2024-05-08T20:52:18.46" personId="{A2E6C599-E5F2-42D4-AC76-DC09E4C86D9E}" id="{22A90DDD-1B63-41B0-B150-296B94D92352}" parentId="{47F95980-5CC5-4446-A141-6BA4F902041A}">
    <text>Распределение Лапласа непростое, оправдано 1,2 балла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AE26" dT="2024-04-26T08:32:14.24" personId="{825BDFE9-5E96-4952-8C63-778E83835525}" id="{E647465A-BC67-41B0-A210-F88D6AC7D44E}">
    <text xml:space="preserve">тут тоже не хватает убранных 0,5….
</text>
  </threadedComment>
  <threadedComment ref="AE26" dT="2024-05-08T20:52:18.46" personId="{A2E6C599-E5F2-42D4-AC76-DC09E4C86D9E}" id="{280C09DB-B8DF-408E-B842-BBD7CB7C979F}" parentId="{E647465A-BC67-41B0-A210-F88D6AC7D44E}">
    <text>Распределение Лапласа непростое, оправдано 1,2 балла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76FD1-D239-4CFB-A9B3-CC7F9AB98028}">
  <dimension ref="A1:T59"/>
  <sheetViews>
    <sheetView tabSelected="1" zoomScaleNormal="100" workbookViewId="0">
      <pane ySplit="3" topLeftCell="A4" activePane="bottomLeft" state="frozen"/>
      <selection pane="bottomLeft" activeCell="S14" sqref="S14"/>
    </sheetView>
  </sheetViews>
  <sheetFormatPr defaultRowHeight="14.4" x14ac:dyDescent="0.3"/>
  <cols>
    <col min="1" max="1" width="12.33203125" customWidth="1"/>
    <col min="10" max="16" width="5.44140625" customWidth="1"/>
  </cols>
  <sheetData>
    <row r="1" spans="1:20" ht="18.75" customHeight="1" x14ac:dyDescent="0.4">
      <c r="A1" s="27" t="s">
        <v>268</v>
      </c>
      <c r="B1" s="50" t="s">
        <v>0</v>
      </c>
      <c r="C1" s="50"/>
      <c r="D1" s="50"/>
      <c r="E1" s="50"/>
      <c r="F1" s="50"/>
      <c r="G1" s="50"/>
      <c r="H1" s="50"/>
      <c r="I1" s="13" t="s">
        <v>1</v>
      </c>
      <c r="J1" s="13"/>
      <c r="K1" s="13"/>
    </row>
    <row r="2" spans="1:20" ht="16.05" customHeight="1" thickBot="1" x14ac:dyDescent="0.35">
      <c r="C2" s="2" t="s">
        <v>2</v>
      </c>
      <c r="I2" s="99" t="s">
        <v>264</v>
      </c>
      <c r="J2" s="100"/>
      <c r="K2" s="100"/>
      <c r="L2" s="100"/>
      <c r="M2" s="100"/>
      <c r="N2" s="100"/>
      <c r="O2" s="100"/>
      <c r="P2" s="100"/>
      <c r="Q2" s="100"/>
      <c r="R2" s="100"/>
    </row>
    <row r="3" spans="1:20" ht="18" thickBot="1" x14ac:dyDescent="0.35">
      <c r="A3" s="6"/>
      <c r="B3" t="s">
        <v>3</v>
      </c>
      <c r="C3" s="3">
        <v>1</v>
      </c>
      <c r="D3" s="3">
        <v>2</v>
      </c>
      <c r="E3" s="3">
        <v>3</v>
      </c>
      <c r="F3" s="3">
        <v>4</v>
      </c>
      <c r="G3" s="3">
        <v>5</v>
      </c>
      <c r="H3" s="3">
        <v>6</v>
      </c>
      <c r="I3" s="4">
        <v>7</v>
      </c>
      <c r="J3" s="5">
        <v>1</v>
      </c>
      <c r="K3" s="48">
        <v>2</v>
      </c>
      <c r="L3" s="5">
        <v>3</v>
      </c>
      <c r="M3" s="5">
        <v>4</v>
      </c>
      <c r="N3" s="5">
        <v>5</v>
      </c>
      <c r="O3" s="48">
        <v>6</v>
      </c>
      <c r="P3" s="48">
        <v>7</v>
      </c>
      <c r="Q3" s="5" t="s">
        <v>4</v>
      </c>
    </row>
    <row r="4" spans="1:20" ht="35.4" thickBot="1" x14ac:dyDescent="0.35">
      <c r="A4" s="214"/>
      <c r="B4" s="212"/>
      <c r="C4" s="217" t="s">
        <v>5</v>
      </c>
      <c r="D4" s="216"/>
      <c r="E4" s="215" t="s">
        <v>6</v>
      </c>
      <c r="F4" s="216"/>
      <c r="G4" s="210" t="s">
        <v>234</v>
      </c>
      <c r="H4" s="211" t="s">
        <v>7</v>
      </c>
      <c r="I4" s="210" t="s">
        <v>189</v>
      </c>
      <c r="J4" s="212"/>
      <c r="K4" s="213"/>
      <c r="L4" s="213"/>
      <c r="M4" s="213"/>
      <c r="N4" s="213"/>
      <c r="O4" s="213"/>
      <c r="P4" s="214"/>
      <c r="Q4" s="214"/>
    </row>
    <row r="5" spans="1:20" ht="18.600000000000001" customHeight="1" thickTop="1" thickBot="1" x14ac:dyDescent="0.35">
      <c r="A5" s="259" t="s">
        <v>415</v>
      </c>
      <c r="B5" s="256">
        <v>1</v>
      </c>
      <c r="C5" s="58" t="s">
        <v>32</v>
      </c>
      <c r="D5" s="58" t="s">
        <v>53</v>
      </c>
      <c r="E5" s="58" t="s">
        <v>164</v>
      </c>
      <c r="F5" s="209" t="s">
        <v>69</v>
      </c>
      <c r="G5" s="180" t="s">
        <v>205</v>
      </c>
      <c r="H5" s="208" t="s">
        <v>173</v>
      </c>
      <c r="I5" s="180" t="s">
        <v>77</v>
      </c>
      <c r="J5" s="22">
        <v>1.9</v>
      </c>
      <c r="K5" s="182">
        <v>0.5</v>
      </c>
      <c r="L5" s="23">
        <v>1.2</v>
      </c>
      <c r="M5" s="23">
        <v>2.1</v>
      </c>
      <c r="N5" s="23">
        <v>1.9</v>
      </c>
      <c r="O5" s="182">
        <v>1.2</v>
      </c>
      <c r="P5" s="246">
        <v>1.2</v>
      </c>
      <c r="Q5" s="253">
        <f>SUM(J5:P5)</f>
        <v>9.9999999999999982</v>
      </c>
      <c r="S5" t="s">
        <v>425</v>
      </c>
    </row>
    <row r="6" spans="1:20" ht="16.2" thickBot="1" x14ac:dyDescent="0.35">
      <c r="A6" s="260"/>
      <c r="B6" s="257">
        <v>2</v>
      </c>
      <c r="C6" s="51" t="s">
        <v>168</v>
      </c>
      <c r="D6" s="51" t="s">
        <v>175</v>
      </c>
      <c r="E6" s="51" t="s">
        <v>140</v>
      </c>
      <c r="F6" s="52" t="s">
        <v>135</v>
      </c>
      <c r="G6" s="52" t="s">
        <v>207</v>
      </c>
      <c r="H6" s="32" t="s">
        <v>51</v>
      </c>
      <c r="I6" s="103" t="s">
        <v>167</v>
      </c>
      <c r="J6" s="22">
        <v>1.9</v>
      </c>
      <c r="K6" s="29">
        <v>0.5</v>
      </c>
      <c r="L6" s="23">
        <v>1.2</v>
      </c>
      <c r="M6" s="23">
        <v>2.1</v>
      </c>
      <c r="N6" s="23">
        <v>1.9</v>
      </c>
      <c r="O6" s="29">
        <v>1.2</v>
      </c>
      <c r="P6" s="247">
        <v>1.2</v>
      </c>
      <c r="Q6" s="254">
        <f t="shared" ref="Q6:Q34" si="0">SUM(J6:P6)</f>
        <v>9.9999999999999982</v>
      </c>
      <c r="S6" t="s">
        <v>426</v>
      </c>
    </row>
    <row r="7" spans="1:20" ht="16.2" thickBot="1" x14ac:dyDescent="0.35">
      <c r="A7" s="260"/>
      <c r="B7" s="257">
        <v>3</v>
      </c>
      <c r="C7" s="53" t="s">
        <v>186</v>
      </c>
      <c r="D7" s="51" t="s">
        <v>179</v>
      </c>
      <c r="E7" s="51" t="s">
        <v>93</v>
      </c>
      <c r="F7" s="52" t="s">
        <v>18</v>
      </c>
      <c r="G7" s="52" t="s">
        <v>202</v>
      </c>
      <c r="H7" s="32" t="s">
        <v>109</v>
      </c>
      <c r="I7" s="98" t="s">
        <v>209</v>
      </c>
      <c r="J7" s="22">
        <v>1.9</v>
      </c>
      <c r="K7" s="29">
        <v>0.5</v>
      </c>
      <c r="L7" s="23">
        <v>1.2</v>
      </c>
      <c r="M7" s="23">
        <v>2.1</v>
      </c>
      <c r="N7" s="23">
        <v>1.9</v>
      </c>
      <c r="O7" s="29">
        <v>1.2</v>
      </c>
      <c r="P7" s="247">
        <v>1.2</v>
      </c>
      <c r="Q7" s="254">
        <f t="shared" si="0"/>
        <v>9.9999999999999982</v>
      </c>
      <c r="S7" t="s">
        <v>421</v>
      </c>
    </row>
    <row r="8" spans="1:20" ht="16.2" thickBot="1" x14ac:dyDescent="0.35">
      <c r="A8" s="260"/>
      <c r="B8" s="257">
        <v>4</v>
      </c>
      <c r="C8" s="51" t="s">
        <v>98</v>
      </c>
      <c r="D8" s="51" t="s">
        <v>24</v>
      </c>
      <c r="E8" s="51" t="s">
        <v>153</v>
      </c>
      <c r="F8" s="52" t="s">
        <v>11</v>
      </c>
      <c r="G8" s="52" t="s">
        <v>206</v>
      </c>
      <c r="H8" s="32" t="s">
        <v>95</v>
      </c>
      <c r="I8" s="92" t="s">
        <v>55</v>
      </c>
      <c r="J8" s="22">
        <v>1.9</v>
      </c>
      <c r="K8" s="29">
        <v>1</v>
      </c>
      <c r="L8" s="23">
        <v>1.2</v>
      </c>
      <c r="M8" s="23">
        <v>2.1</v>
      </c>
      <c r="N8" s="23">
        <v>1.9</v>
      </c>
      <c r="O8" s="29">
        <v>1.2</v>
      </c>
      <c r="P8" s="248">
        <v>0.7</v>
      </c>
      <c r="Q8" s="254">
        <f t="shared" si="0"/>
        <v>9.9999999999999982</v>
      </c>
      <c r="S8" t="s">
        <v>422</v>
      </c>
    </row>
    <row r="9" spans="1:20" ht="16.2" thickBot="1" x14ac:dyDescent="0.35">
      <c r="A9" s="261"/>
      <c r="B9" s="258">
        <v>5</v>
      </c>
      <c r="C9" s="184" t="s">
        <v>204</v>
      </c>
      <c r="D9" s="184" t="s">
        <v>138</v>
      </c>
      <c r="E9" s="184" t="s">
        <v>178</v>
      </c>
      <c r="F9" s="185" t="s">
        <v>149</v>
      </c>
      <c r="G9" s="185" t="s">
        <v>203</v>
      </c>
      <c r="H9" s="186" t="s">
        <v>166</v>
      </c>
      <c r="I9" s="187" t="s">
        <v>23</v>
      </c>
      <c r="J9" s="188">
        <v>1.9</v>
      </c>
      <c r="K9" s="189">
        <v>0.5</v>
      </c>
      <c r="L9" s="190">
        <v>1.2</v>
      </c>
      <c r="M9" s="190">
        <v>2.1</v>
      </c>
      <c r="N9" s="190">
        <v>1.9</v>
      </c>
      <c r="O9" s="189">
        <v>1.2</v>
      </c>
      <c r="P9" s="249">
        <v>1.2</v>
      </c>
      <c r="Q9" s="255">
        <f t="shared" si="0"/>
        <v>9.9999999999999982</v>
      </c>
      <c r="S9" t="s">
        <v>423</v>
      </c>
    </row>
    <row r="10" spans="1:20" ht="16.8" thickTop="1" thickBot="1" x14ac:dyDescent="0.35">
      <c r="A10" s="218" t="s">
        <v>416</v>
      </c>
      <c r="B10" s="178">
        <v>6</v>
      </c>
      <c r="C10" s="179" t="s">
        <v>201</v>
      </c>
      <c r="D10" s="58" t="s">
        <v>33</v>
      </c>
      <c r="E10" s="58" t="s">
        <v>86</v>
      </c>
      <c r="F10" s="180" t="s">
        <v>141</v>
      </c>
      <c r="G10" s="180" t="s">
        <v>208</v>
      </c>
      <c r="H10" s="181" t="s">
        <v>39</v>
      </c>
      <c r="I10" s="85" t="s">
        <v>119</v>
      </c>
      <c r="J10" s="22">
        <v>1.9</v>
      </c>
      <c r="K10" s="182">
        <v>1</v>
      </c>
      <c r="L10" s="23">
        <v>1.2</v>
      </c>
      <c r="M10" s="23">
        <v>2.1</v>
      </c>
      <c r="N10" s="23">
        <v>1.9</v>
      </c>
      <c r="O10" s="183">
        <v>0.7</v>
      </c>
      <c r="P10" s="246">
        <v>1.2</v>
      </c>
      <c r="Q10" s="254">
        <f t="shared" si="0"/>
        <v>9.9999999999999982</v>
      </c>
      <c r="S10" t="s">
        <v>424</v>
      </c>
    </row>
    <row r="11" spans="1:20" ht="16.2" thickBot="1" x14ac:dyDescent="0.35">
      <c r="A11" s="218"/>
      <c r="B11" s="168">
        <v>7</v>
      </c>
      <c r="C11" s="166" t="s">
        <v>57</v>
      </c>
      <c r="D11" s="54" t="s">
        <v>146</v>
      </c>
      <c r="E11" s="51" t="s">
        <v>26</v>
      </c>
      <c r="F11" s="55" t="s">
        <v>169</v>
      </c>
      <c r="G11" s="55" t="s">
        <v>190</v>
      </c>
      <c r="H11" s="33" t="s">
        <v>102</v>
      </c>
      <c r="I11" s="55" t="s">
        <v>40</v>
      </c>
      <c r="J11" s="22">
        <v>1.9</v>
      </c>
      <c r="K11" s="30">
        <v>0.5</v>
      </c>
      <c r="L11" s="23">
        <v>1.2</v>
      </c>
      <c r="M11" s="23">
        <v>2.1</v>
      </c>
      <c r="N11" s="23">
        <v>1.9</v>
      </c>
      <c r="O11" s="30">
        <v>1.2</v>
      </c>
      <c r="P11" s="247">
        <v>1.2</v>
      </c>
      <c r="Q11" s="254">
        <f t="shared" si="0"/>
        <v>9.9999999999999982</v>
      </c>
      <c r="T11" s="51"/>
    </row>
    <row r="12" spans="1:20" ht="16.2" thickBot="1" x14ac:dyDescent="0.35">
      <c r="A12" s="218"/>
      <c r="B12" s="168">
        <v>8</v>
      </c>
      <c r="C12" s="167" t="s">
        <v>125</v>
      </c>
      <c r="D12" s="51" t="s">
        <v>131</v>
      </c>
      <c r="E12" s="52" t="s">
        <v>132</v>
      </c>
      <c r="F12" s="52" t="s">
        <v>42</v>
      </c>
      <c r="G12" s="52" t="s">
        <v>216</v>
      </c>
      <c r="H12" s="84" t="s">
        <v>19</v>
      </c>
      <c r="I12" s="85" t="s">
        <v>52</v>
      </c>
      <c r="J12" s="22">
        <v>1.9</v>
      </c>
      <c r="K12" s="29">
        <v>0.5</v>
      </c>
      <c r="L12" s="23">
        <v>1.2</v>
      </c>
      <c r="M12" s="23">
        <v>2.1</v>
      </c>
      <c r="N12" s="23">
        <v>1.9</v>
      </c>
      <c r="O12" s="45">
        <v>1.2</v>
      </c>
      <c r="P12" s="250">
        <v>1.2</v>
      </c>
      <c r="Q12" s="254">
        <f t="shared" si="0"/>
        <v>9.9999999999999982</v>
      </c>
      <c r="S12" t="s">
        <v>428</v>
      </c>
    </row>
    <row r="13" spans="1:20" ht="16.2" thickBot="1" x14ac:dyDescent="0.35">
      <c r="A13" s="218"/>
      <c r="B13" s="168">
        <v>9</v>
      </c>
      <c r="C13" s="167" t="s">
        <v>92</v>
      </c>
      <c r="D13" s="51" t="s">
        <v>48</v>
      </c>
      <c r="E13" s="85" t="s">
        <v>127</v>
      </c>
      <c r="F13" s="52" t="s">
        <v>35</v>
      </c>
      <c r="G13" s="52" t="s">
        <v>215</v>
      </c>
      <c r="H13" s="83" t="s">
        <v>70</v>
      </c>
      <c r="I13" s="91" t="s">
        <v>267</v>
      </c>
      <c r="J13" s="22">
        <v>1.9</v>
      </c>
      <c r="K13" s="29">
        <v>1</v>
      </c>
      <c r="L13" s="23">
        <v>1.2</v>
      </c>
      <c r="M13" s="23">
        <v>2.1</v>
      </c>
      <c r="N13" s="23">
        <v>1.9</v>
      </c>
      <c r="O13" s="23">
        <v>1.2</v>
      </c>
      <c r="P13" s="251">
        <v>0.7</v>
      </c>
      <c r="Q13" s="254">
        <f t="shared" si="0"/>
        <v>9.9999999999999982</v>
      </c>
      <c r="S13" t="s">
        <v>430</v>
      </c>
    </row>
    <row r="14" spans="1:20" ht="16.2" thickBot="1" x14ac:dyDescent="0.35">
      <c r="A14" s="219"/>
      <c r="B14" s="194">
        <v>10</v>
      </c>
      <c r="C14" s="195" t="s">
        <v>63</v>
      </c>
      <c r="D14" s="184" t="s">
        <v>184</v>
      </c>
      <c r="E14" s="185" t="s">
        <v>21</v>
      </c>
      <c r="F14" s="185" t="s">
        <v>188</v>
      </c>
      <c r="G14" s="185" t="s">
        <v>210</v>
      </c>
      <c r="H14" s="196" t="s">
        <v>22</v>
      </c>
      <c r="I14" s="197" t="s">
        <v>114</v>
      </c>
      <c r="J14" s="188">
        <v>1.9</v>
      </c>
      <c r="K14" s="189">
        <v>1</v>
      </c>
      <c r="L14" s="190">
        <v>1.2</v>
      </c>
      <c r="M14" s="190">
        <v>2.1</v>
      </c>
      <c r="N14" s="190">
        <v>1.9</v>
      </c>
      <c r="O14" s="198">
        <v>0.7</v>
      </c>
      <c r="P14" s="191">
        <v>1.2</v>
      </c>
      <c r="Q14" s="255">
        <f t="shared" si="0"/>
        <v>9.9999999999999982</v>
      </c>
    </row>
    <row r="15" spans="1:20" ht="16.8" thickTop="1" thickBot="1" x14ac:dyDescent="0.35">
      <c r="A15" s="169" t="s">
        <v>417</v>
      </c>
      <c r="B15" s="192">
        <v>11</v>
      </c>
      <c r="C15" s="193" t="s">
        <v>121</v>
      </c>
      <c r="D15" s="49" t="s">
        <v>130</v>
      </c>
      <c r="E15" s="180" t="s">
        <v>181</v>
      </c>
      <c r="F15" s="180" t="s">
        <v>176</v>
      </c>
      <c r="G15" s="180" t="s">
        <v>212</v>
      </c>
      <c r="H15" s="89" t="s">
        <v>214</v>
      </c>
      <c r="I15" s="102" t="s">
        <v>124</v>
      </c>
      <c r="J15" s="22">
        <v>1.9</v>
      </c>
      <c r="K15" s="182">
        <v>1</v>
      </c>
      <c r="L15" s="23">
        <v>1.2</v>
      </c>
      <c r="M15" s="23">
        <v>2.1</v>
      </c>
      <c r="N15" s="23">
        <v>1.9</v>
      </c>
      <c r="O15" s="23">
        <v>1.2</v>
      </c>
      <c r="P15" s="251">
        <v>0.7</v>
      </c>
      <c r="Q15" s="254">
        <f t="shared" si="0"/>
        <v>9.9999999999999982</v>
      </c>
      <c r="S15">
        <f>5^7</f>
        <v>78125</v>
      </c>
    </row>
    <row r="16" spans="1:20" ht="16.2" thickBot="1" x14ac:dyDescent="0.35">
      <c r="A16" s="169"/>
      <c r="B16" s="170">
        <v>12</v>
      </c>
      <c r="C16" s="167" t="s">
        <v>81</v>
      </c>
      <c r="D16" s="51" t="s">
        <v>99</v>
      </c>
      <c r="E16" s="31" t="s">
        <v>82</v>
      </c>
      <c r="F16" s="52" t="s">
        <v>75</v>
      </c>
      <c r="G16" s="52" t="s">
        <v>213</v>
      </c>
      <c r="H16" s="90" t="s">
        <v>76</v>
      </c>
      <c r="I16" s="109" t="s">
        <v>123</v>
      </c>
      <c r="J16" s="22">
        <v>1.9</v>
      </c>
      <c r="K16" s="29">
        <v>0.5</v>
      </c>
      <c r="L16" s="23">
        <v>1.2</v>
      </c>
      <c r="M16" s="23">
        <v>2.1</v>
      </c>
      <c r="N16" s="23">
        <v>1.9</v>
      </c>
      <c r="O16" s="45">
        <v>1</v>
      </c>
      <c r="P16" s="252">
        <v>1.4</v>
      </c>
      <c r="Q16" s="254">
        <f t="shared" si="0"/>
        <v>10</v>
      </c>
    </row>
    <row r="17" spans="1:17" ht="16.2" thickBot="1" x14ac:dyDescent="0.35">
      <c r="A17" s="169"/>
      <c r="B17" s="170">
        <v>13</v>
      </c>
      <c r="C17" s="165" t="s">
        <v>211</v>
      </c>
      <c r="D17" s="51" t="s">
        <v>120</v>
      </c>
      <c r="E17" s="52" t="s">
        <v>112</v>
      </c>
      <c r="F17" s="52" t="s">
        <v>141</v>
      </c>
      <c r="G17" s="52" t="s">
        <v>191</v>
      </c>
      <c r="H17" s="88" t="s">
        <v>103</v>
      </c>
      <c r="I17" s="87" t="s">
        <v>62</v>
      </c>
      <c r="J17" s="22">
        <v>1.9</v>
      </c>
      <c r="K17" s="29">
        <v>1</v>
      </c>
      <c r="L17" s="23">
        <v>1.2</v>
      </c>
      <c r="M17" s="23">
        <v>2.1</v>
      </c>
      <c r="N17" s="23">
        <v>1.9</v>
      </c>
      <c r="O17" s="23">
        <v>0.7</v>
      </c>
      <c r="P17" s="250">
        <v>1.2</v>
      </c>
      <c r="Q17" s="254">
        <f t="shared" si="0"/>
        <v>9.9999999999999982</v>
      </c>
    </row>
    <row r="18" spans="1:17" ht="16.2" thickBot="1" x14ac:dyDescent="0.35">
      <c r="A18" s="169"/>
      <c r="B18" s="170">
        <v>14</v>
      </c>
      <c r="C18" s="166" t="s">
        <v>72</v>
      </c>
      <c r="D18" s="54" t="s">
        <v>56</v>
      </c>
      <c r="E18" s="55" t="s">
        <v>117</v>
      </c>
      <c r="F18" s="55" t="s">
        <v>50</v>
      </c>
      <c r="G18" s="55" t="s">
        <v>192</v>
      </c>
      <c r="H18" s="88" t="s">
        <v>90</v>
      </c>
      <c r="I18" s="87" t="s">
        <v>115</v>
      </c>
      <c r="J18" s="22">
        <v>1.9</v>
      </c>
      <c r="K18" s="30">
        <v>1</v>
      </c>
      <c r="L18" s="23">
        <v>1.2</v>
      </c>
      <c r="M18" s="23">
        <v>2.1</v>
      </c>
      <c r="N18" s="23">
        <v>1.9</v>
      </c>
      <c r="O18" s="82">
        <v>0.7</v>
      </c>
      <c r="P18" s="250">
        <v>1.2</v>
      </c>
      <c r="Q18" s="254">
        <f t="shared" si="0"/>
        <v>9.9999999999999982</v>
      </c>
    </row>
    <row r="19" spans="1:17" ht="16.2" thickBot="1" x14ac:dyDescent="0.35">
      <c r="A19" s="207"/>
      <c r="B19" s="199">
        <v>15</v>
      </c>
      <c r="C19" s="200" t="s">
        <v>13</v>
      </c>
      <c r="D19" s="201" t="s">
        <v>171</v>
      </c>
      <c r="E19" s="202" t="s">
        <v>58</v>
      </c>
      <c r="F19" s="202" t="s">
        <v>101</v>
      </c>
      <c r="G19" s="202" t="s">
        <v>193</v>
      </c>
      <c r="H19" s="203" t="s">
        <v>155</v>
      </c>
      <c r="I19" s="204" t="s">
        <v>47</v>
      </c>
      <c r="J19" s="188">
        <v>1.9</v>
      </c>
      <c r="K19" s="205">
        <v>0.5</v>
      </c>
      <c r="L19" s="190">
        <v>1.2</v>
      </c>
      <c r="M19" s="190">
        <v>2.1</v>
      </c>
      <c r="N19" s="190">
        <v>1.9</v>
      </c>
      <c r="O19" s="205">
        <v>1.2</v>
      </c>
      <c r="P19" s="206">
        <v>1.2</v>
      </c>
      <c r="Q19" s="255">
        <f t="shared" si="0"/>
        <v>9.9999999999999982</v>
      </c>
    </row>
    <row r="20" spans="1:17" ht="16.8" thickTop="1" thickBot="1" x14ac:dyDescent="0.35">
      <c r="A20" s="163" t="s">
        <v>418</v>
      </c>
      <c r="B20" s="172">
        <v>16</v>
      </c>
      <c r="C20" s="58" t="s">
        <v>116</v>
      </c>
      <c r="D20" s="58" t="s">
        <v>182</v>
      </c>
      <c r="E20" s="57" t="s">
        <v>41</v>
      </c>
      <c r="F20" s="57" t="s">
        <v>137</v>
      </c>
      <c r="G20" s="57" t="s">
        <v>220</v>
      </c>
      <c r="H20" s="97" t="s">
        <v>129</v>
      </c>
      <c r="I20" s="38" t="s">
        <v>97</v>
      </c>
      <c r="J20" s="22">
        <v>1.9</v>
      </c>
      <c r="K20" s="39">
        <v>0.5</v>
      </c>
      <c r="L20" s="23">
        <v>1.2</v>
      </c>
      <c r="M20" s="23">
        <v>2.1</v>
      </c>
      <c r="N20" s="23">
        <v>1.9</v>
      </c>
      <c r="O20" s="39">
        <v>1.2</v>
      </c>
      <c r="P20" s="41">
        <v>1.2</v>
      </c>
      <c r="Q20" s="254">
        <f t="shared" si="0"/>
        <v>9.9999999999999982</v>
      </c>
    </row>
    <row r="21" spans="1:17" ht="16.2" thickBot="1" x14ac:dyDescent="0.35">
      <c r="A21" s="163"/>
      <c r="B21" s="171">
        <v>17</v>
      </c>
      <c r="C21" s="58" t="s">
        <v>201</v>
      </c>
      <c r="D21" s="58" t="s">
        <v>126</v>
      </c>
      <c r="E21" s="57" t="s">
        <v>10</v>
      </c>
      <c r="F21" s="57" t="s">
        <v>89</v>
      </c>
      <c r="G21" s="57" t="s">
        <v>195</v>
      </c>
      <c r="H21" s="69" t="s">
        <v>96</v>
      </c>
      <c r="I21" s="109" t="s">
        <v>79</v>
      </c>
      <c r="J21" s="22">
        <v>1.9</v>
      </c>
      <c r="K21" s="110">
        <v>0.8</v>
      </c>
      <c r="L21" s="23">
        <v>1.2</v>
      </c>
      <c r="M21" s="23">
        <v>2.1</v>
      </c>
      <c r="N21" s="23">
        <v>1.9</v>
      </c>
      <c r="O21" s="39">
        <v>0.7</v>
      </c>
      <c r="P21" s="252">
        <v>1.4</v>
      </c>
      <c r="Q21" s="254">
        <f t="shared" si="0"/>
        <v>10</v>
      </c>
    </row>
    <row r="22" spans="1:17" ht="16.2" thickBot="1" x14ac:dyDescent="0.35">
      <c r="A22" s="163"/>
      <c r="B22" s="171">
        <v>18</v>
      </c>
      <c r="C22" s="58" t="s">
        <v>105</v>
      </c>
      <c r="D22" s="51" t="s">
        <v>80</v>
      </c>
      <c r="E22" s="57" t="s">
        <v>65</v>
      </c>
      <c r="F22" s="57" t="s">
        <v>133</v>
      </c>
      <c r="G22" s="59" t="s">
        <v>196</v>
      </c>
      <c r="H22" s="107" t="s">
        <v>43</v>
      </c>
      <c r="I22" s="93" t="s">
        <v>28</v>
      </c>
      <c r="J22" s="22">
        <v>1.9</v>
      </c>
      <c r="K22" s="39">
        <v>1</v>
      </c>
      <c r="L22" s="23">
        <v>1.2</v>
      </c>
      <c r="M22" s="23">
        <v>2.1</v>
      </c>
      <c r="N22" s="23">
        <v>1.9</v>
      </c>
      <c r="O22" s="39">
        <v>1.2</v>
      </c>
      <c r="P22" s="104">
        <v>0.7</v>
      </c>
      <c r="Q22" s="254">
        <f t="shared" si="0"/>
        <v>9.9999999999999982</v>
      </c>
    </row>
    <row r="23" spans="1:17" ht="16.2" thickBot="1" x14ac:dyDescent="0.35">
      <c r="A23" s="163"/>
      <c r="B23" s="171">
        <v>19</v>
      </c>
      <c r="C23" s="58" t="s">
        <v>223</v>
      </c>
      <c r="D23" s="58" t="s">
        <v>151</v>
      </c>
      <c r="E23" s="57" t="s">
        <v>107</v>
      </c>
      <c r="F23" s="57" t="s">
        <v>83</v>
      </c>
      <c r="G23" s="57" t="s">
        <v>217</v>
      </c>
      <c r="H23" s="97" t="s">
        <v>30</v>
      </c>
      <c r="I23" s="109" t="s">
        <v>91</v>
      </c>
      <c r="J23" s="22">
        <v>1.9</v>
      </c>
      <c r="K23" s="110">
        <v>0.8</v>
      </c>
      <c r="L23" s="23">
        <v>1.2</v>
      </c>
      <c r="M23" s="23">
        <v>2.1</v>
      </c>
      <c r="N23" s="23">
        <v>1.9</v>
      </c>
      <c r="O23" s="82">
        <v>0.7</v>
      </c>
      <c r="P23" s="252">
        <v>1.4</v>
      </c>
      <c r="Q23" s="254">
        <f t="shared" si="0"/>
        <v>10</v>
      </c>
    </row>
    <row r="24" spans="1:17" ht="16.2" thickBot="1" x14ac:dyDescent="0.35">
      <c r="A24" s="224"/>
      <c r="B24" s="220">
        <v>20</v>
      </c>
      <c r="C24" s="201" t="s">
        <v>152</v>
      </c>
      <c r="D24" s="201" t="s">
        <v>106</v>
      </c>
      <c r="E24" s="197" t="s">
        <v>122</v>
      </c>
      <c r="F24" s="202" t="s">
        <v>66</v>
      </c>
      <c r="G24" s="202" t="s">
        <v>194</v>
      </c>
      <c r="H24" s="221" t="s">
        <v>170</v>
      </c>
      <c r="I24" s="222" t="s">
        <v>68</v>
      </c>
      <c r="J24" s="188">
        <v>1.9</v>
      </c>
      <c r="K24" s="205">
        <v>1</v>
      </c>
      <c r="L24" s="190">
        <v>1.2</v>
      </c>
      <c r="M24" s="190">
        <v>2.1</v>
      </c>
      <c r="N24" s="190">
        <v>1.9</v>
      </c>
      <c r="O24" s="205">
        <v>1.2</v>
      </c>
      <c r="P24" s="223">
        <v>0.7</v>
      </c>
      <c r="Q24" s="255">
        <f t="shared" si="0"/>
        <v>9.9999999999999982</v>
      </c>
    </row>
    <row r="25" spans="1:17" ht="16.8" thickTop="1" thickBot="1" x14ac:dyDescent="0.35">
      <c r="A25" s="164" t="s">
        <v>419</v>
      </c>
      <c r="B25" s="174">
        <v>21</v>
      </c>
      <c r="C25" s="58" t="s">
        <v>111</v>
      </c>
      <c r="D25" s="58" t="s">
        <v>9</v>
      </c>
      <c r="E25" s="59" t="s">
        <v>74</v>
      </c>
      <c r="F25" s="57" t="s">
        <v>27</v>
      </c>
      <c r="G25" s="57" t="s">
        <v>219</v>
      </c>
      <c r="H25" s="108" t="s">
        <v>36</v>
      </c>
      <c r="I25" s="85" t="s">
        <v>143</v>
      </c>
      <c r="J25" s="22">
        <v>1.9</v>
      </c>
      <c r="K25" s="40">
        <v>0.5</v>
      </c>
      <c r="L25" s="23">
        <v>1.2</v>
      </c>
      <c r="M25" s="23">
        <v>2.1</v>
      </c>
      <c r="N25" s="23">
        <v>1.9</v>
      </c>
      <c r="O25" s="39">
        <v>1.2</v>
      </c>
      <c r="P25" s="41">
        <v>1.2</v>
      </c>
      <c r="Q25" s="254">
        <f t="shared" si="0"/>
        <v>9.9999999999999982</v>
      </c>
    </row>
    <row r="26" spans="1:17" ht="16.2" thickBot="1" x14ac:dyDescent="0.35">
      <c r="A26" s="164"/>
      <c r="B26" s="173">
        <v>22</v>
      </c>
      <c r="C26" s="73" t="s">
        <v>136</v>
      </c>
      <c r="D26" s="73" t="s">
        <v>73</v>
      </c>
      <c r="E26" s="74" t="s">
        <v>34</v>
      </c>
      <c r="F26" s="75" t="s">
        <v>145</v>
      </c>
      <c r="G26" s="74" t="s">
        <v>200</v>
      </c>
      <c r="H26" s="80" t="s">
        <v>134</v>
      </c>
      <c r="I26" s="94" t="s">
        <v>15</v>
      </c>
      <c r="J26" s="22">
        <v>1.9</v>
      </c>
      <c r="K26" s="29">
        <v>1</v>
      </c>
      <c r="L26" s="43">
        <v>1.2</v>
      </c>
      <c r="M26" s="23">
        <v>2.1</v>
      </c>
      <c r="N26" s="23">
        <v>1.9</v>
      </c>
      <c r="O26" s="44">
        <v>1.2</v>
      </c>
      <c r="P26" s="105">
        <v>0.7</v>
      </c>
      <c r="Q26" s="254">
        <f t="shared" si="0"/>
        <v>9.9999999999999982</v>
      </c>
    </row>
    <row r="27" spans="1:17" ht="16.2" thickBot="1" x14ac:dyDescent="0.35">
      <c r="A27" s="164"/>
      <c r="B27" s="173">
        <v>23</v>
      </c>
      <c r="C27" s="73" t="s">
        <v>157</v>
      </c>
      <c r="D27" s="51" t="s">
        <v>226</v>
      </c>
      <c r="E27" s="74" t="s">
        <v>100</v>
      </c>
      <c r="F27" s="74" t="s">
        <v>59</v>
      </c>
      <c r="G27" s="74" t="s">
        <v>199</v>
      </c>
      <c r="H27" s="81" t="s">
        <v>88</v>
      </c>
      <c r="I27" s="95" t="s">
        <v>31</v>
      </c>
      <c r="J27" s="22">
        <v>1.9</v>
      </c>
      <c r="K27" s="29">
        <v>1</v>
      </c>
      <c r="L27" s="43">
        <v>1.2</v>
      </c>
      <c r="M27" s="23">
        <v>2.1</v>
      </c>
      <c r="N27" s="23">
        <v>1.9</v>
      </c>
      <c r="O27" s="45">
        <v>1.2</v>
      </c>
      <c r="P27" s="105">
        <v>0.7</v>
      </c>
      <c r="Q27" s="254">
        <f t="shared" si="0"/>
        <v>9.9999999999999982</v>
      </c>
    </row>
    <row r="28" spans="1:17" ht="16.2" thickBot="1" x14ac:dyDescent="0.35">
      <c r="A28" s="164"/>
      <c r="B28" s="173">
        <v>24</v>
      </c>
      <c r="C28" s="73" t="s">
        <v>147</v>
      </c>
      <c r="D28" s="76" t="s">
        <v>16</v>
      </c>
      <c r="E28" s="74" t="s">
        <v>158</v>
      </c>
      <c r="F28" s="74" t="s">
        <v>165</v>
      </c>
      <c r="G28" s="74" t="s">
        <v>197</v>
      </c>
      <c r="H28" s="106" t="s">
        <v>162</v>
      </c>
      <c r="I28" s="94" t="s">
        <v>12</v>
      </c>
      <c r="J28" s="22">
        <v>1.9</v>
      </c>
      <c r="K28" s="29">
        <v>1</v>
      </c>
      <c r="L28" s="43">
        <v>1.2</v>
      </c>
      <c r="M28" s="23">
        <v>2.1</v>
      </c>
      <c r="N28" s="23">
        <v>1.9</v>
      </c>
      <c r="O28" s="43">
        <v>1.2</v>
      </c>
      <c r="P28" s="105">
        <v>0.7</v>
      </c>
      <c r="Q28" s="254">
        <f t="shared" si="0"/>
        <v>9.9999999999999982</v>
      </c>
    </row>
    <row r="29" spans="1:17" ht="16.2" thickBot="1" x14ac:dyDescent="0.35">
      <c r="A29" s="240"/>
      <c r="B29" s="231">
        <v>25</v>
      </c>
      <c r="C29" s="232" t="s">
        <v>139</v>
      </c>
      <c r="D29" s="232" t="s">
        <v>187</v>
      </c>
      <c r="E29" s="233" t="s">
        <v>49</v>
      </c>
      <c r="F29" s="233" t="s">
        <v>128</v>
      </c>
      <c r="G29" s="233" t="s">
        <v>224</v>
      </c>
      <c r="H29" s="234" t="s">
        <v>142</v>
      </c>
      <c r="I29" s="235" t="s">
        <v>104</v>
      </c>
      <c r="J29" s="188">
        <v>1.9</v>
      </c>
      <c r="K29" s="236">
        <v>1</v>
      </c>
      <c r="L29" s="237">
        <v>1.2</v>
      </c>
      <c r="M29" s="190">
        <v>2.1</v>
      </c>
      <c r="N29" s="190">
        <v>1.9</v>
      </c>
      <c r="O29" s="238">
        <v>1.2</v>
      </c>
      <c r="P29" s="239">
        <v>0.7</v>
      </c>
      <c r="Q29" s="255">
        <f t="shared" si="0"/>
        <v>9.9999999999999982</v>
      </c>
    </row>
    <row r="30" spans="1:17" ht="16.8" thickTop="1" thickBot="1" x14ac:dyDescent="0.35">
      <c r="A30" s="177" t="s">
        <v>420</v>
      </c>
      <c r="B30" s="176">
        <v>26</v>
      </c>
      <c r="C30" s="225" t="s">
        <v>8</v>
      </c>
      <c r="D30" s="225" t="s">
        <v>144</v>
      </c>
      <c r="E30" s="226" t="s">
        <v>148</v>
      </c>
      <c r="F30" s="226" t="s">
        <v>161</v>
      </c>
      <c r="G30" s="226" t="s">
        <v>227</v>
      </c>
      <c r="H30" s="227" t="s">
        <v>159</v>
      </c>
      <c r="I30" s="226" t="s">
        <v>174</v>
      </c>
      <c r="J30" s="22">
        <v>1.9</v>
      </c>
      <c r="K30" s="182">
        <v>1</v>
      </c>
      <c r="L30" s="228">
        <v>1.2</v>
      </c>
      <c r="M30" s="23">
        <v>2.1</v>
      </c>
      <c r="N30" s="23">
        <v>1.9</v>
      </c>
      <c r="O30" s="229">
        <v>0.7</v>
      </c>
      <c r="P30" s="230">
        <v>1.2</v>
      </c>
      <c r="Q30" s="254">
        <f t="shared" si="0"/>
        <v>9.9999999999999982</v>
      </c>
    </row>
    <row r="31" spans="1:17" ht="16.2" thickBot="1" x14ac:dyDescent="0.35">
      <c r="A31" s="177"/>
      <c r="B31" s="175">
        <v>27</v>
      </c>
      <c r="C31" s="78" t="s">
        <v>25</v>
      </c>
      <c r="D31" s="77" t="s">
        <v>177</v>
      </c>
      <c r="E31" s="75" t="s">
        <v>172</v>
      </c>
      <c r="F31" s="74" t="s">
        <v>113</v>
      </c>
      <c r="G31" s="75" t="s">
        <v>228</v>
      </c>
      <c r="H31" s="106" t="s">
        <v>150</v>
      </c>
      <c r="I31" s="37" t="s">
        <v>71</v>
      </c>
      <c r="J31" s="22">
        <v>1.9</v>
      </c>
      <c r="K31" s="29">
        <v>0.5</v>
      </c>
      <c r="L31" s="43">
        <v>1.2</v>
      </c>
      <c r="M31" s="23">
        <v>2.1</v>
      </c>
      <c r="N31" s="23">
        <v>1.9</v>
      </c>
      <c r="O31" s="43">
        <v>1.2</v>
      </c>
      <c r="P31" s="46">
        <v>1.2</v>
      </c>
      <c r="Q31" s="254">
        <f t="shared" si="0"/>
        <v>9.9999999999999982</v>
      </c>
    </row>
    <row r="32" spans="1:17" ht="16.2" thickBot="1" x14ac:dyDescent="0.35">
      <c r="A32" s="177"/>
      <c r="B32" s="175">
        <v>28</v>
      </c>
      <c r="C32" s="73" t="s">
        <v>163</v>
      </c>
      <c r="D32" s="77" t="s">
        <v>64</v>
      </c>
      <c r="E32" s="74" t="s">
        <v>38</v>
      </c>
      <c r="F32" s="74" t="s">
        <v>108</v>
      </c>
      <c r="G32" s="74" t="s">
        <v>198</v>
      </c>
      <c r="H32" s="80" t="s">
        <v>67</v>
      </c>
      <c r="I32" s="74" t="s">
        <v>84</v>
      </c>
      <c r="J32" s="42">
        <v>1.9</v>
      </c>
      <c r="K32" s="42">
        <v>0.5</v>
      </c>
      <c r="L32" s="42">
        <v>1.2</v>
      </c>
      <c r="M32" s="42">
        <v>2.1</v>
      </c>
      <c r="N32" s="42">
        <v>1.9</v>
      </c>
      <c r="O32" s="43">
        <v>1.2</v>
      </c>
      <c r="P32" s="46">
        <v>1.2</v>
      </c>
      <c r="Q32" s="254">
        <f t="shared" si="0"/>
        <v>9.9999999999999982</v>
      </c>
    </row>
    <row r="33" spans="1:18" ht="16.2" thickBot="1" x14ac:dyDescent="0.35">
      <c r="A33" s="177"/>
      <c r="B33" s="175">
        <v>29</v>
      </c>
      <c r="C33" s="73" t="s">
        <v>85</v>
      </c>
      <c r="D33" s="73" t="s">
        <v>229</v>
      </c>
      <c r="E33" s="73" t="s">
        <v>160</v>
      </c>
      <c r="F33" s="73" t="s">
        <v>94</v>
      </c>
      <c r="G33" s="73" t="s">
        <v>230</v>
      </c>
      <c r="H33" s="74" t="s">
        <v>14</v>
      </c>
      <c r="I33" s="72" t="s">
        <v>265</v>
      </c>
      <c r="J33" s="42">
        <v>1.9</v>
      </c>
      <c r="K33" s="42">
        <v>0.5</v>
      </c>
      <c r="L33" s="42">
        <v>1.2</v>
      </c>
      <c r="M33" s="42">
        <v>2.1</v>
      </c>
      <c r="N33" s="42">
        <v>1.9</v>
      </c>
      <c r="O33" s="23">
        <v>1.2</v>
      </c>
      <c r="P33" s="250">
        <v>0.7</v>
      </c>
      <c r="Q33" s="254">
        <f t="shared" si="0"/>
        <v>9.4999999999999982</v>
      </c>
      <c r="R33" t="s">
        <v>427</v>
      </c>
    </row>
    <row r="34" spans="1:18" ht="16.2" thickBot="1" x14ac:dyDescent="0.35">
      <c r="A34" s="245"/>
      <c r="B34" s="241">
        <v>30</v>
      </c>
      <c r="C34" s="242" t="s">
        <v>29</v>
      </c>
      <c r="D34" s="242" t="s">
        <v>185</v>
      </c>
      <c r="E34" s="242" t="s">
        <v>17</v>
      </c>
      <c r="F34" s="242" t="s">
        <v>154</v>
      </c>
      <c r="G34" s="242" t="s">
        <v>231</v>
      </c>
      <c r="H34" s="243" t="s">
        <v>78</v>
      </c>
      <c r="I34" s="243" t="s">
        <v>55</v>
      </c>
      <c r="J34" s="244">
        <v>2.4</v>
      </c>
      <c r="K34" s="244">
        <v>0.5</v>
      </c>
      <c r="L34" s="244">
        <v>1.2</v>
      </c>
      <c r="M34" s="244">
        <v>2.1</v>
      </c>
      <c r="N34" s="244">
        <v>1.9</v>
      </c>
      <c r="O34" s="198">
        <v>0.7</v>
      </c>
      <c r="P34" s="191">
        <v>0.7</v>
      </c>
      <c r="Q34" s="255">
        <f t="shared" si="0"/>
        <v>9.4999999999999982</v>
      </c>
      <c r="R34" t="s">
        <v>429</v>
      </c>
    </row>
    <row r="35" spans="1:18" ht="15" thickTop="1" x14ac:dyDescent="0.3"/>
    <row r="38" spans="1:18" ht="18" x14ac:dyDescent="0.3">
      <c r="D38" s="1" t="s">
        <v>262</v>
      </c>
      <c r="E38" s="66"/>
      <c r="F38" s="62" t="s">
        <v>259</v>
      </c>
    </row>
    <row r="39" spans="1:18" x14ac:dyDescent="0.3">
      <c r="F39" t="s">
        <v>243</v>
      </c>
      <c r="G39" s="61" t="s">
        <v>244</v>
      </c>
      <c r="H39" s="61"/>
      <c r="I39" s="61"/>
    </row>
    <row r="40" spans="1:18" x14ac:dyDescent="0.3">
      <c r="F40" t="s">
        <v>261</v>
      </c>
      <c r="G40" s="117" t="s">
        <v>251</v>
      </c>
      <c r="H40" s="117"/>
      <c r="I40" s="117"/>
    </row>
    <row r="41" spans="1:18" x14ac:dyDescent="0.3">
      <c r="F41" t="s">
        <v>250</v>
      </c>
      <c r="G41" s="117"/>
      <c r="H41" s="117"/>
      <c r="I41" s="117"/>
    </row>
    <row r="42" spans="1:18" x14ac:dyDescent="0.3">
      <c r="F42" t="s">
        <v>245</v>
      </c>
      <c r="G42" s="117" t="s">
        <v>248</v>
      </c>
      <c r="H42" s="117"/>
      <c r="I42" s="117"/>
    </row>
    <row r="43" spans="1:18" x14ac:dyDescent="0.3">
      <c r="F43" t="s">
        <v>258</v>
      </c>
      <c r="G43" s="117"/>
      <c r="H43" s="117"/>
      <c r="I43" s="117"/>
    </row>
    <row r="44" spans="1:18" x14ac:dyDescent="0.3">
      <c r="F44" t="s">
        <v>249</v>
      </c>
      <c r="G44" s="117"/>
      <c r="H44" s="117"/>
      <c r="I44" s="117"/>
    </row>
    <row r="45" spans="1:18" x14ac:dyDescent="0.3">
      <c r="F45" t="s">
        <v>247</v>
      </c>
      <c r="G45" t="s">
        <v>246</v>
      </c>
    </row>
    <row r="46" spans="1:18" x14ac:dyDescent="0.3">
      <c r="G46" s="63" t="s">
        <v>260</v>
      </c>
    </row>
    <row r="47" spans="1:18" x14ac:dyDescent="0.3">
      <c r="F47" s="111" t="s">
        <v>255</v>
      </c>
      <c r="G47" s="111"/>
      <c r="H47" t="s">
        <v>252</v>
      </c>
    </row>
    <row r="48" spans="1:18" x14ac:dyDescent="0.3">
      <c r="G48" t="s">
        <v>254</v>
      </c>
      <c r="H48" t="s">
        <v>253</v>
      </c>
    </row>
    <row r="49" spans="1:17" x14ac:dyDescent="0.3">
      <c r="F49" s="111" t="s">
        <v>263</v>
      </c>
      <c r="G49" s="111"/>
      <c r="H49" t="s">
        <v>256</v>
      </c>
    </row>
    <row r="51" spans="1:17" ht="18.600000000000001" thickBot="1" x14ac:dyDescent="0.35">
      <c r="A51" s="24"/>
      <c r="B51" s="25">
        <v>31</v>
      </c>
      <c r="C51" s="10" t="s">
        <v>37</v>
      </c>
      <c r="D51" s="11" t="s">
        <v>183</v>
      </c>
      <c r="E51" s="64" t="s">
        <v>54</v>
      </c>
      <c r="F51" s="11" t="s">
        <v>118</v>
      </c>
      <c r="G51" s="11" t="s">
        <v>232</v>
      </c>
      <c r="H51" s="11" t="s">
        <v>39</v>
      </c>
      <c r="I51" s="91" t="s">
        <v>60</v>
      </c>
      <c r="J51" s="22">
        <v>1.9</v>
      </c>
      <c r="K51" s="23">
        <v>0.5</v>
      </c>
      <c r="L51" s="23">
        <v>1.2</v>
      </c>
      <c r="M51" s="23">
        <v>2.1</v>
      </c>
      <c r="N51" s="23">
        <v>1.9</v>
      </c>
      <c r="O51" s="23">
        <v>1.2</v>
      </c>
      <c r="P51" s="23">
        <v>0.7</v>
      </c>
      <c r="Q51" s="24">
        <f>SUM(J51:P51)</f>
        <v>9.4999999999999982</v>
      </c>
    </row>
    <row r="52" spans="1:17" ht="18.600000000000001" thickBot="1" x14ac:dyDescent="0.35">
      <c r="A52" s="24"/>
      <c r="B52" s="25">
        <v>32</v>
      </c>
      <c r="C52" s="10" t="s">
        <v>45</v>
      </c>
      <c r="D52" s="11" t="s">
        <v>180</v>
      </c>
      <c r="E52" s="65" t="s">
        <v>61</v>
      </c>
      <c r="F52" s="11" t="s">
        <v>87</v>
      </c>
      <c r="G52" s="11" t="s">
        <v>233</v>
      </c>
      <c r="H52" s="11" t="s">
        <v>46</v>
      </c>
      <c r="I52" s="96" t="s">
        <v>156</v>
      </c>
      <c r="J52" s="22">
        <v>1.9</v>
      </c>
      <c r="K52" s="23">
        <v>1</v>
      </c>
      <c r="L52" s="23">
        <v>1.2</v>
      </c>
      <c r="M52" s="23">
        <v>2.1</v>
      </c>
      <c r="N52" s="23">
        <v>1.9</v>
      </c>
      <c r="O52" s="23">
        <v>1.2</v>
      </c>
      <c r="P52" s="23">
        <v>0.7</v>
      </c>
      <c r="Q52" s="24">
        <f>SUM(J52:P52)</f>
        <v>9.9999999999999982</v>
      </c>
    </row>
    <row r="57" spans="1:17" x14ac:dyDescent="0.3">
      <c r="H57">
        <f>4*0.9^(1/2)</f>
        <v>3.7947331922020551</v>
      </c>
    </row>
    <row r="58" spans="1:17" x14ac:dyDescent="0.3">
      <c r="H58">
        <f>5-5*SQRT(0.75)</f>
        <v>0.66987298107780724</v>
      </c>
    </row>
    <row r="59" spans="1:17" x14ac:dyDescent="0.3">
      <c r="H59">
        <f>-2*0.75^(1/2)</f>
        <v>-1.7320508075688772</v>
      </c>
    </row>
  </sheetData>
  <mergeCells count="12">
    <mergeCell ref="F49:G49"/>
    <mergeCell ref="A5:A9"/>
    <mergeCell ref="A10:A14"/>
    <mergeCell ref="A15:A19"/>
    <mergeCell ref="A20:A24"/>
    <mergeCell ref="A25:A29"/>
    <mergeCell ref="A30:A34"/>
    <mergeCell ref="G40:I41"/>
    <mergeCell ref="G42:I44"/>
    <mergeCell ref="F47:G47"/>
    <mergeCell ref="C4:D4"/>
    <mergeCell ref="E4:F4"/>
  </mergeCells>
  <conditionalFormatting sqref="Q5:Q34 Q51:Q52">
    <cfRule type="cellIs" dxfId="3" priority="1" operator="equal">
      <formula>10</formula>
    </cfRule>
  </conditionalFormatting>
  <pageMargins left="0.7" right="0.7" top="0.75" bottom="0.75" header="0.3" footer="0.3"/>
  <pageSetup paperSize="9" orientation="portrait" r:id="rId1"/>
  <ignoredErrors>
    <ignoredError sqref="D5:G34 C6:C34" twoDigitTextYear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08E9E-F90D-4F82-BC60-212C2D664DA8}">
  <dimension ref="A1:AH59"/>
  <sheetViews>
    <sheetView zoomScaleNormal="100" workbookViewId="0">
      <pane ySplit="3" topLeftCell="A4" activePane="bottomLeft" state="frozen"/>
      <selection pane="bottomLeft" activeCell="AG5" sqref="AG5"/>
    </sheetView>
  </sheetViews>
  <sheetFormatPr defaultRowHeight="14.4" x14ac:dyDescent="0.3"/>
  <cols>
    <col min="1" max="1" width="6.77734375" customWidth="1"/>
    <col min="2" max="4" width="9.77734375" customWidth="1"/>
    <col min="5" max="5" width="10.21875" customWidth="1"/>
    <col min="6" max="7" width="9.77734375" customWidth="1"/>
    <col min="8" max="8" width="9.44140625" customWidth="1"/>
    <col min="9" max="14" width="5.44140625" customWidth="1"/>
    <col min="15" max="15" width="6.5546875" customWidth="1"/>
    <col min="16" max="16" width="8.44140625" customWidth="1"/>
    <col min="17" max="17" width="12.33203125" customWidth="1"/>
    <col min="26" max="32" width="5.44140625" customWidth="1"/>
  </cols>
  <sheetData>
    <row r="1" spans="1:34" ht="18.75" customHeight="1" x14ac:dyDescent="0.45">
      <c r="C1" s="26" t="s">
        <v>235</v>
      </c>
      <c r="O1" s="35" t="s">
        <v>241</v>
      </c>
      <c r="P1" s="36" t="s">
        <v>242</v>
      </c>
      <c r="Q1" s="27" t="s">
        <v>240</v>
      </c>
      <c r="R1" s="50" t="s">
        <v>0</v>
      </c>
      <c r="S1" s="50"/>
      <c r="T1" s="50"/>
      <c r="U1" s="50"/>
      <c r="V1" s="50"/>
      <c r="W1" s="50"/>
      <c r="X1" s="50"/>
      <c r="Y1" s="13" t="s">
        <v>1</v>
      </c>
      <c r="Z1" s="13"/>
      <c r="AA1" s="13"/>
    </row>
    <row r="2" spans="1:34" ht="16.05" customHeight="1" thickBot="1" x14ac:dyDescent="0.35">
      <c r="B2" s="2" t="s">
        <v>2</v>
      </c>
      <c r="S2" s="2" t="s">
        <v>2</v>
      </c>
      <c r="Y2" s="99" t="s">
        <v>264</v>
      </c>
      <c r="Z2" s="100"/>
      <c r="AA2" s="100"/>
      <c r="AB2" s="100"/>
      <c r="AC2" s="100"/>
      <c r="AD2" s="100"/>
      <c r="AE2" s="100"/>
      <c r="AF2" s="100"/>
      <c r="AG2" s="100"/>
      <c r="AH2" s="100"/>
    </row>
    <row r="3" spans="1:34" ht="18" thickBot="1" x14ac:dyDescent="0.35">
      <c r="A3" t="s">
        <v>3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4">
        <v>7</v>
      </c>
      <c r="I3" s="5">
        <v>1</v>
      </c>
      <c r="J3" s="5">
        <v>2</v>
      </c>
      <c r="K3" s="5">
        <v>3</v>
      </c>
      <c r="L3" s="5">
        <v>4</v>
      </c>
      <c r="M3" s="5">
        <v>5</v>
      </c>
      <c r="N3" s="5">
        <v>6</v>
      </c>
      <c r="O3" s="5">
        <v>7</v>
      </c>
      <c r="P3" s="5" t="s">
        <v>4</v>
      </c>
      <c r="Q3" s="6"/>
      <c r="R3" t="s">
        <v>3</v>
      </c>
      <c r="S3" s="3">
        <v>1</v>
      </c>
      <c r="T3" s="3">
        <v>2</v>
      </c>
      <c r="U3" s="3">
        <v>3</v>
      </c>
      <c r="V3" s="3">
        <v>4</v>
      </c>
      <c r="W3" s="3">
        <v>5</v>
      </c>
      <c r="X3" s="3">
        <v>6</v>
      </c>
      <c r="Y3" s="4">
        <v>7</v>
      </c>
      <c r="Z3" s="5">
        <v>1</v>
      </c>
      <c r="AA3" s="48">
        <v>2</v>
      </c>
      <c r="AB3" s="5">
        <v>3</v>
      </c>
      <c r="AC3" s="5">
        <v>4</v>
      </c>
      <c r="AD3" s="5">
        <v>5</v>
      </c>
      <c r="AE3" s="48">
        <v>6</v>
      </c>
      <c r="AF3" s="48">
        <v>7</v>
      </c>
      <c r="AG3" s="5" t="s">
        <v>4</v>
      </c>
    </row>
    <row r="4" spans="1:34" ht="35.4" thickBot="1" x14ac:dyDescent="0.35">
      <c r="B4" s="114" t="s">
        <v>5</v>
      </c>
      <c r="C4" s="115"/>
      <c r="D4" s="116" t="s">
        <v>6</v>
      </c>
      <c r="E4" s="115"/>
      <c r="F4" s="4" t="s">
        <v>234</v>
      </c>
      <c r="G4" s="3" t="s">
        <v>7</v>
      </c>
      <c r="H4" s="4" t="s">
        <v>189</v>
      </c>
      <c r="J4" s="6"/>
      <c r="K4" s="6"/>
      <c r="L4" s="6"/>
      <c r="M4" s="6"/>
      <c r="N4" s="6"/>
      <c r="O4" s="7"/>
      <c r="P4" s="7"/>
      <c r="Q4" s="7"/>
      <c r="S4" s="114" t="s">
        <v>5</v>
      </c>
      <c r="T4" s="115"/>
      <c r="U4" s="116" t="s">
        <v>6</v>
      </c>
      <c r="V4" s="115"/>
      <c r="W4" s="4" t="s">
        <v>234</v>
      </c>
      <c r="X4" s="3" t="s">
        <v>7</v>
      </c>
      <c r="Y4" s="4" t="s">
        <v>189</v>
      </c>
      <c r="AA4" s="6"/>
      <c r="AB4" s="6"/>
      <c r="AC4" s="6"/>
      <c r="AD4" s="6"/>
      <c r="AE4" s="6"/>
      <c r="AF4" s="7"/>
      <c r="AG4" s="7"/>
    </row>
    <row r="5" spans="1:34" ht="18.600000000000001" customHeight="1" thickBot="1" x14ac:dyDescent="0.35">
      <c r="A5" s="25">
        <v>1</v>
      </c>
      <c r="B5" s="8" t="s">
        <v>201</v>
      </c>
      <c r="C5" s="9" t="s">
        <v>146</v>
      </c>
      <c r="D5" s="16" t="s">
        <v>164</v>
      </c>
      <c r="E5" s="9" t="s">
        <v>18</v>
      </c>
      <c r="F5" s="9" t="s">
        <v>202</v>
      </c>
      <c r="G5" s="9" t="s">
        <v>102</v>
      </c>
      <c r="H5" s="17" t="s">
        <v>40</v>
      </c>
      <c r="I5" s="20">
        <v>1.9</v>
      </c>
      <c r="J5" s="21">
        <v>0.5</v>
      </c>
      <c r="K5" s="21">
        <v>1.2</v>
      </c>
      <c r="L5" s="21">
        <v>2.1</v>
      </c>
      <c r="M5" s="21">
        <v>1.9</v>
      </c>
      <c r="N5" s="21">
        <v>1.2</v>
      </c>
      <c r="O5" s="21">
        <v>1.2</v>
      </c>
      <c r="P5" s="24">
        <f>SUM(I5:O5)</f>
        <v>9.9999999999999982</v>
      </c>
      <c r="Q5" s="113" t="s">
        <v>236</v>
      </c>
      <c r="R5" s="79">
        <v>1</v>
      </c>
      <c r="S5" s="51" t="s">
        <v>32</v>
      </c>
      <c r="T5" s="51" t="s">
        <v>53</v>
      </c>
      <c r="U5" s="51" t="s">
        <v>164</v>
      </c>
      <c r="V5" s="31" t="s">
        <v>69</v>
      </c>
      <c r="W5" s="52" t="s">
        <v>205</v>
      </c>
      <c r="X5" s="32" t="s">
        <v>173</v>
      </c>
      <c r="Y5" s="52" t="s">
        <v>77</v>
      </c>
      <c r="Z5" s="20">
        <v>1.9</v>
      </c>
      <c r="AA5" s="29">
        <v>0.5</v>
      </c>
      <c r="AB5" s="21">
        <v>1.2</v>
      </c>
      <c r="AC5" s="21">
        <v>2.1</v>
      </c>
      <c r="AD5" s="21">
        <v>1.9</v>
      </c>
      <c r="AE5" s="29">
        <v>1.2</v>
      </c>
      <c r="AF5" s="34">
        <v>1.2</v>
      </c>
      <c r="AG5" s="24">
        <f>SUM(Z5:AF5)</f>
        <v>9.9999999999999982</v>
      </c>
    </row>
    <row r="6" spans="1:34" ht="18.600000000000001" thickBot="1" x14ac:dyDescent="0.35">
      <c r="A6" s="25">
        <v>2</v>
      </c>
      <c r="B6" s="10" t="s">
        <v>57</v>
      </c>
      <c r="C6" s="11" t="s">
        <v>24</v>
      </c>
      <c r="D6" s="11" t="s">
        <v>140</v>
      </c>
      <c r="E6" s="11" t="s">
        <v>169</v>
      </c>
      <c r="F6" s="11" t="s">
        <v>190</v>
      </c>
      <c r="G6" s="11" t="s">
        <v>95</v>
      </c>
      <c r="H6" s="12" t="s">
        <v>114</v>
      </c>
      <c r="I6" s="22">
        <v>1.9</v>
      </c>
      <c r="J6" s="23">
        <v>1</v>
      </c>
      <c r="K6" s="23">
        <v>1.2</v>
      </c>
      <c r="L6" s="23">
        <v>2.1</v>
      </c>
      <c r="M6" s="23">
        <v>1.9</v>
      </c>
      <c r="N6" s="23">
        <v>1.2</v>
      </c>
      <c r="O6" s="23">
        <v>0.7</v>
      </c>
      <c r="P6" s="24">
        <f t="shared" ref="P6:P36" si="0">SUM(I6:O6)</f>
        <v>9.9999999999999982</v>
      </c>
      <c r="Q6" s="113"/>
      <c r="R6" s="79">
        <v>2</v>
      </c>
      <c r="S6" s="51" t="s">
        <v>168</v>
      </c>
      <c r="T6" s="51" t="s">
        <v>175</v>
      </c>
      <c r="U6" s="51" t="s">
        <v>140</v>
      </c>
      <c r="V6" s="52" t="s">
        <v>135</v>
      </c>
      <c r="W6" s="52" t="s">
        <v>207</v>
      </c>
      <c r="X6" s="32" t="s">
        <v>51</v>
      </c>
      <c r="Y6" s="103" t="s">
        <v>167</v>
      </c>
      <c r="Z6" s="22">
        <v>1.9</v>
      </c>
      <c r="AA6" s="29">
        <v>0.5</v>
      </c>
      <c r="AB6" s="23">
        <v>1.2</v>
      </c>
      <c r="AC6" s="23">
        <v>2.1</v>
      </c>
      <c r="AD6" s="23">
        <v>1.9</v>
      </c>
      <c r="AE6" s="29">
        <v>1.2</v>
      </c>
      <c r="AF6" s="34">
        <v>1.2</v>
      </c>
      <c r="AG6" s="24">
        <f t="shared" ref="AG6:AG36" si="1">SUM(Z6:AF6)</f>
        <v>9.9999999999999982</v>
      </c>
    </row>
    <row r="7" spans="1:34" ht="18.600000000000001" thickBot="1" x14ac:dyDescent="0.35">
      <c r="A7" s="25">
        <v>3</v>
      </c>
      <c r="B7" s="10" t="s">
        <v>32</v>
      </c>
      <c r="C7" s="11" t="s">
        <v>138</v>
      </c>
      <c r="D7" s="11" t="s">
        <v>93</v>
      </c>
      <c r="E7" s="11" t="s">
        <v>69</v>
      </c>
      <c r="F7" s="11" t="s">
        <v>203</v>
      </c>
      <c r="G7" s="11" t="s">
        <v>166</v>
      </c>
      <c r="H7" s="12" t="s">
        <v>110</v>
      </c>
      <c r="I7" s="22">
        <v>1.9</v>
      </c>
      <c r="J7" s="23">
        <v>0.5</v>
      </c>
      <c r="K7" s="23">
        <v>1.2</v>
      </c>
      <c r="L7" s="23">
        <v>2.1</v>
      </c>
      <c r="M7" s="23">
        <v>1.9</v>
      </c>
      <c r="N7" s="23">
        <v>1.2</v>
      </c>
      <c r="O7" s="23">
        <v>1.2</v>
      </c>
      <c r="P7" s="24">
        <f t="shared" si="0"/>
        <v>9.9999999999999982</v>
      </c>
      <c r="Q7" s="113"/>
      <c r="R7" s="79">
        <v>3</v>
      </c>
      <c r="S7" s="53" t="s">
        <v>186</v>
      </c>
      <c r="T7" s="51" t="s">
        <v>179</v>
      </c>
      <c r="U7" s="51" t="s">
        <v>93</v>
      </c>
      <c r="V7" s="52" t="s">
        <v>18</v>
      </c>
      <c r="W7" s="52" t="s">
        <v>202</v>
      </c>
      <c r="X7" s="32" t="s">
        <v>109</v>
      </c>
      <c r="Y7" s="98" t="s">
        <v>209</v>
      </c>
      <c r="Z7" s="22">
        <v>1.9</v>
      </c>
      <c r="AA7" s="29">
        <v>0.5</v>
      </c>
      <c r="AB7" s="23">
        <v>1.2</v>
      </c>
      <c r="AC7" s="23">
        <v>2.1</v>
      </c>
      <c r="AD7" s="23">
        <v>1.9</v>
      </c>
      <c r="AE7" s="29">
        <v>1.2</v>
      </c>
      <c r="AF7" s="34">
        <v>1.2</v>
      </c>
      <c r="AG7" s="24">
        <f t="shared" si="1"/>
        <v>9.9999999999999982</v>
      </c>
    </row>
    <row r="8" spans="1:34" ht="18.600000000000001" thickBot="1" x14ac:dyDescent="0.35">
      <c r="A8" s="25">
        <v>4</v>
      </c>
      <c r="B8" s="10" t="s">
        <v>204</v>
      </c>
      <c r="C8" s="11" t="s">
        <v>33</v>
      </c>
      <c r="D8" s="11" t="s">
        <v>153</v>
      </c>
      <c r="E8" s="11" t="s">
        <v>141</v>
      </c>
      <c r="F8" s="11" t="s">
        <v>205</v>
      </c>
      <c r="G8" s="11" t="s">
        <v>39</v>
      </c>
      <c r="H8" s="12" t="s">
        <v>23</v>
      </c>
      <c r="I8" s="22">
        <v>1.9</v>
      </c>
      <c r="J8" s="23">
        <v>1</v>
      </c>
      <c r="K8" s="23">
        <v>1.2</v>
      </c>
      <c r="L8" s="23">
        <v>2.1</v>
      </c>
      <c r="M8" s="23">
        <v>1.9</v>
      </c>
      <c r="N8" s="23">
        <v>0.7</v>
      </c>
      <c r="O8" s="23">
        <v>1.2</v>
      </c>
      <c r="P8" s="24">
        <f t="shared" si="0"/>
        <v>9.9999999999999982</v>
      </c>
      <c r="Q8" s="113"/>
      <c r="R8" s="79">
        <v>4</v>
      </c>
      <c r="S8" s="51" t="s">
        <v>98</v>
      </c>
      <c r="T8" s="51" t="s">
        <v>24</v>
      </c>
      <c r="U8" s="51" t="s">
        <v>153</v>
      </c>
      <c r="V8" s="52" t="s">
        <v>11</v>
      </c>
      <c r="W8" s="52" t="s">
        <v>206</v>
      </c>
      <c r="X8" s="32" t="s">
        <v>95</v>
      </c>
      <c r="Y8" s="92" t="s">
        <v>55</v>
      </c>
      <c r="Z8" s="22">
        <v>1.9</v>
      </c>
      <c r="AA8" s="29">
        <v>1</v>
      </c>
      <c r="AB8" s="23">
        <v>1.2</v>
      </c>
      <c r="AC8" s="23">
        <v>2.1</v>
      </c>
      <c r="AD8" s="23">
        <v>1.9</v>
      </c>
      <c r="AE8" s="29">
        <v>1.2</v>
      </c>
      <c r="AF8" s="101">
        <v>0.7</v>
      </c>
      <c r="AG8" s="24">
        <f t="shared" si="1"/>
        <v>9.9999999999999982</v>
      </c>
    </row>
    <row r="9" spans="1:34" ht="18.600000000000001" thickBot="1" x14ac:dyDescent="0.35">
      <c r="A9" s="25">
        <v>5</v>
      </c>
      <c r="B9" s="10" t="s">
        <v>168</v>
      </c>
      <c r="C9" s="11" t="s">
        <v>53</v>
      </c>
      <c r="D9" s="11" t="s">
        <v>178</v>
      </c>
      <c r="E9" s="11" t="s">
        <v>135</v>
      </c>
      <c r="F9" s="16" t="s">
        <v>206</v>
      </c>
      <c r="G9" s="16" t="s">
        <v>51</v>
      </c>
      <c r="H9" s="12" t="s">
        <v>55</v>
      </c>
      <c r="I9" s="22">
        <v>1.9</v>
      </c>
      <c r="J9" s="23">
        <v>0.5</v>
      </c>
      <c r="K9" s="23">
        <v>1.2</v>
      </c>
      <c r="L9" s="23">
        <v>2.1</v>
      </c>
      <c r="M9" s="23">
        <v>1.9</v>
      </c>
      <c r="N9" s="23">
        <v>1.2</v>
      </c>
      <c r="O9" s="23">
        <v>1.2</v>
      </c>
      <c r="P9" s="24">
        <f t="shared" si="0"/>
        <v>9.9999999999999982</v>
      </c>
      <c r="Q9" s="113"/>
      <c r="R9" s="79">
        <v>5</v>
      </c>
      <c r="S9" s="51" t="s">
        <v>204</v>
      </c>
      <c r="T9" s="51" t="s">
        <v>138</v>
      </c>
      <c r="U9" s="51" t="s">
        <v>178</v>
      </c>
      <c r="V9" s="52" t="s">
        <v>149</v>
      </c>
      <c r="W9" s="52" t="s">
        <v>203</v>
      </c>
      <c r="X9" s="32" t="s">
        <v>166</v>
      </c>
      <c r="Y9" s="31" t="s">
        <v>23</v>
      </c>
      <c r="Z9" s="22">
        <v>1.9</v>
      </c>
      <c r="AA9" s="29">
        <v>0.5</v>
      </c>
      <c r="AB9" s="23">
        <v>1.2</v>
      </c>
      <c r="AC9" s="23">
        <v>2.1</v>
      </c>
      <c r="AD9" s="23">
        <v>1.9</v>
      </c>
      <c r="AE9" s="29">
        <v>1.2</v>
      </c>
      <c r="AF9" s="34">
        <v>1.2</v>
      </c>
      <c r="AG9" s="24">
        <f t="shared" si="1"/>
        <v>9.9999999999999982</v>
      </c>
    </row>
    <row r="10" spans="1:34" ht="18.600000000000001" thickBot="1" x14ac:dyDescent="0.35">
      <c r="A10" s="25">
        <v>6</v>
      </c>
      <c r="B10" s="10" t="s">
        <v>186</v>
      </c>
      <c r="C10" s="11" t="s">
        <v>175</v>
      </c>
      <c r="D10" s="11" t="s">
        <v>86</v>
      </c>
      <c r="E10" s="11" t="s">
        <v>11</v>
      </c>
      <c r="F10" s="11" t="s">
        <v>207</v>
      </c>
      <c r="G10" s="11" t="s">
        <v>109</v>
      </c>
      <c r="H10" s="12" t="s">
        <v>77</v>
      </c>
      <c r="I10" s="22">
        <v>1.9</v>
      </c>
      <c r="J10" s="23">
        <v>0.5</v>
      </c>
      <c r="K10" s="23">
        <v>1.2</v>
      </c>
      <c r="L10" s="23">
        <v>2.1</v>
      </c>
      <c r="M10" s="23">
        <v>1.9</v>
      </c>
      <c r="N10" s="23">
        <v>1.2</v>
      </c>
      <c r="O10" s="23">
        <v>1.2</v>
      </c>
      <c r="P10" s="24">
        <f t="shared" si="0"/>
        <v>9.9999999999999982</v>
      </c>
      <c r="Q10" s="113"/>
      <c r="R10" s="79">
        <v>6</v>
      </c>
      <c r="S10" s="53" t="s">
        <v>201</v>
      </c>
      <c r="T10" s="51" t="s">
        <v>33</v>
      </c>
      <c r="U10" s="51" t="s">
        <v>86</v>
      </c>
      <c r="V10" s="52" t="s">
        <v>141</v>
      </c>
      <c r="W10" s="52" t="s">
        <v>208</v>
      </c>
      <c r="X10" s="67" t="s">
        <v>39</v>
      </c>
      <c r="Y10" s="85" t="s">
        <v>119</v>
      </c>
      <c r="Z10" s="22">
        <v>1.9</v>
      </c>
      <c r="AA10" s="29">
        <v>1</v>
      </c>
      <c r="AB10" s="23">
        <v>1.2</v>
      </c>
      <c r="AC10" s="23">
        <v>2.1</v>
      </c>
      <c r="AD10" s="23">
        <v>1.9</v>
      </c>
      <c r="AE10" s="71">
        <v>0.7</v>
      </c>
      <c r="AF10" s="34">
        <v>1.2</v>
      </c>
      <c r="AG10" s="24">
        <f t="shared" si="1"/>
        <v>9.9999999999999982</v>
      </c>
    </row>
    <row r="11" spans="1:34" ht="18.600000000000001" thickBot="1" x14ac:dyDescent="0.35">
      <c r="A11" s="25">
        <v>7</v>
      </c>
      <c r="B11" s="10" t="s">
        <v>98</v>
      </c>
      <c r="C11" s="11" t="s">
        <v>179</v>
      </c>
      <c r="D11" s="11" t="s">
        <v>26</v>
      </c>
      <c r="E11" s="11" t="s">
        <v>149</v>
      </c>
      <c r="F11" s="11" t="s">
        <v>208</v>
      </c>
      <c r="G11" s="11" t="s">
        <v>173</v>
      </c>
      <c r="H11" s="12" t="s">
        <v>209</v>
      </c>
      <c r="I11" s="22">
        <v>1.9</v>
      </c>
      <c r="J11" s="23">
        <v>0.5</v>
      </c>
      <c r="K11" s="23">
        <v>1.2</v>
      </c>
      <c r="L11" s="23">
        <v>2.1</v>
      </c>
      <c r="M11" s="23">
        <v>1.9</v>
      </c>
      <c r="N11" s="23">
        <v>1.2</v>
      </c>
      <c r="O11" s="23">
        <v>1.2</v>
      </c>
      <c r="P11" s="24">
        <f t="shared" si="0"/>
        <v>9.9999999999999982</v>
      </c>
      <c r="Q11" s="113"/>
      <c r="R11" s="79">
        <v>7</v>
      </c>
      <c r="S11" s="54" t="s">
        <v>57</v>
      </c>
      <c r="T11" s="54" t="s">
        <v>146</v>
      </c>
      <c r="U11" s="51" t="s">
        <v>26</v>
      </c>
      <c r="V11" s="55" t="s">
        <v>169</v>
      </c>
      <c r="W11" s="55" t="s">
        <v>190</v>
      </c>
      <c r="X11" s="33" t="s">
        <v>102</v>
      </c>
      <c r="Y11" s="55" t="s">
        <v>40</v>
      </c>
      <c r="Z11" s="22">
        <v>1.9</v>
      </c>
      <c r="AA11" s="30">
        <v>0.5</v>
      </c>
      <c r="AB11" s="23">
        <v>1.2</v>
      </c>
      <c r="AC11" s="23">
        <v>2.1</v>
      </c>
      <c r="AD11" s="23">
        <v>1.9</v>
      </c>
      <c r="AE11" s="30">
        <v>1.2</v>
      </c>
      <c r="AF11" s="34">
        <v>1.2</v>
      </c>
      <c r="AG11" s="24">
        <f t="shared" si="1"/>
        <v>9.9999999999999982</v>
      </c>
    </row>
    <row r="12" spans="1:34" ht="18.600000000000001" thickBot="1" x14ac:dyDescent="0.35">
      <c r="A12" s="25">
        <v>8</v>
      </c>
      <c r="B12" s="10" t="s">
        <v>92</v>
      </c>
      <c r="C12" s="16" t="s">
        <v>80</v>
      </c>
      <c r="D12" s="11" t="s">
        <v>54</v>
      </c>
      <c r="E12" s="11" t="s">
        <v>50</v>
      </c>
      <c r="F12" s="18" t="s">
        <v>210</v>
      </c>
      <c r="G12" s="18" t="s">
        <v>78</v>
      </c>
      <c r="H12" s="12" t="s">
        <v>52</v>
      </c>
      <c r="I12" s="22">
        <v>1.9</v>
      </c>
      <c r="J12" s="23">
        <v>1</v>
      </c>
      <c r="K12" s="23">
        <v>1.2</v>
      </c>
      <c r="L12" s="23">
        <v>2.1</v>
      </c>
      <c r="M12" s="23">
        <v>1.9</v>
      </c>
      <c r="N12" s="23">
        <v>0.7</v>
      </c>
      <c r="O12" s="23">
        <v>1.2</v>
      </c>
      <c r="P12" s="24">
        <f t="shared" si="0"/>
        <v>9.9999999999999982</v>
      </c>
      <c r="Q12" s="112" t="s">
        <v>237</v>
      </c>
      <c r="R12" s="28">
        <v>8</v>
      </c>
      <c r="S12" s="51" t="s">
        <v>125</v>
      </c>
      <c r="T12" s="51" t="s">
        <v>131</v>
      </c>
      <c r="U12" s="52" t="s">
        <v>132</v>
      </c>
      <c r="V12" s="52" t="s">
        <v>42</v>
      </c>
      <c r="W12" s="52" t="s">
        <v>216</v>
      </c>
      <c r="X12" s="84" t="s">
        <v>19</v>
      </c>
      <c r="Y12" s="85" t="s">
        <v>52</v>
      </c>
      <c r="Z12" s="22">
        <v>1.9</v>
      </c>
      <c r="AA12" s="29">
        <v>0.5</v>
      </c>
      <c r="AB12" s="23">
        <v>1.2</v>
      </c>
      <c r="AC12" s="23">
        <v>2.1</v>
      </c>
      <c r="AD12" s="23">
        <v>1.9</v>
      </c>
      <c r="AE12" s="45">
        <v>1.2</v>
      </c>
      <c r="AF12" s="23">
        <v>1.2</v>
      </c>
      <c r="AG12" s="24">
        <f t="shared" si="1"/>
        <v>9.9999999999999982</v>
      </c>
    </row>
    <row r="13" spans="1:34" ht="18.600000000000001" thickBot="1" x14ac:dyDescent="0.35">
      <c r="A13" s="25">
        <v>9</v>
      </c>
      <c r="B13" s="10" t="s">
        <v>211</v>
      </c>
      <c r="C13" s="11" t="s">
        <v>56</v>
      </c>
      <c r="D13" s="11" t="s">
        <v>112</v>
      </c>
      <c r="E13" s="11" t="s">
        <v>188</v>
      </c>
      <c r="F13" s="11" t="s">
        <v>212</v>
      </c>
      <c r="G13" s="11" t="s">
        <v>70</v>
      </c>
      <c r="H13" s="12" t="s">
        <v>60</v>
      </c>
      <c r="I13" s="22">
        <v>1.9</v>
      </c>
      <c r="J13" s="23">
        <v>1</v>
      </c>
      <c r="K13" s="23">
        <v>1.2</v>
      </c>
      <c r="L13" s="23">
        <v>2.1</v>
      </c>
      <c r="M13" s="23">
        <v>1.9</v>
      </c>
      <c r="N13" s="23">
        <v>1.2</v>
      </c>
      <c r="O13" s="23">
        <v>0.7</v>
      </c>
      <c r="P13" s="24">
        <f t="shared" si="0"/>
        <v>9.9999999999999982</v>
      </c>
      <c r="Q13" s="112"/>
      <c r="R13" s="28">
        <v>9</v>
      </c>
      <c r="S13" s="51" t="s">
        <v>92</v>
      </c>
      <c r="T13" s="51" t="s">
        <v>48</v>
      </c>
      <c r="U13" s="85" t="s">
        <v>127</v>
      </c>
      <c r="V13" s="52" t="s">
        <v>35</v>
      </c>
      <c r="W13" s="52" t="s">
        <v>215</v>
      </c>
      <c r="X13" s="83" t="s">
        <v>70</v>
      </c>
      <c r="Y13" s="91" t="s">
        <v>267</v>
      </c>
      <c r="Z13" s="22">
        <v>1.9</v>
      </c>
      <c r="AA13" s="29">
        <v>1</v>
      </c>
      <c r="AB13" s="23">
        <v>1.2</v>
      </c>
      <c r="AC13" s="23">
        <v>2.1</v>
      </c>
      <c r="AD13" s="23">
        <v>1.9</v>
      </c>
      <c r="AE13" s="23">
        <v>1.2</v>
      </c>
      <c r="AF13" s="70">
        <v>0.7</v>
      </c>
      <c r="AG13" s="24">
        <f t="shared" si="1"/>
        <v>9.9999999999999982</v>
      </c>
    </row>
    <row r="14" spans="1:34" ht="18.600000000000001" thickBot="1" x14ac:dyDescent="0.35">
      <c r="A14" s="25">
        <v>10</v>
      </c>
      <c r="B14" s="10" t="s">
        <v>81</v>
      </c>
      <c r="C14" s="11" t="s">
        <v>131</v>
      </c>
      <c r="D14" s="11" t="s">
        <v>117</v>
      </c>
      <c r="E14" s="11" t="s">
        <v>35</v>
      </c>
      <c r="F14" s="11" t="s">
        <v>213</v>
      </c>
      <c r="G14" s="11" t="s">
        <v>22</v>
      </c>
      <c r="H14" s="12" t="s">
        <v>124</v>
      </c>
      <c r="I14" s="22">
        <v>1.9</v>
      </c>
      <c r="J14" s="23">
        <v>0.5</v>
      </c>
      <c r="K14" s="23">
        <v>1.2</v>
      </c>
      <c r="L14" s="23">
        <v>2.1</v>
      </c>
      <c r="M14" s="23">
        <v>1.9</v>
      </c>
      <c r="N14" s="23">
        <v>1.2</v>
      </c>
      <c r="O14" s="23">
        <v>1.2</v>
      </c>
      <c r="P14" s="24">
        <f t="shared" si="0"/>
        <v>9.9999999999999982</v>
      </c>
      <c r="Q14" s="112"/>
      <c r="R14" s="28">
        <v>10</v>
      </c>
      <c r="S14" s="53" t="s">
        <v>63</v>
      </c>
      <c r="T14" s="51" t="s">
        <v>184</v>
      </c>
      <c r="U14" s="52" t="s">
        <v>21</v>
      </c>
      <c r="V14" s="52" t="s">
        <v>188</v>
      </c>
      <c r="W14" s="52" t="s">
        <v>210</v>
      </c>
      <c r="X14" s="88" t="s">
        <v>22</v>
      </c>
      <c r="Y14" s="85" t="s">
        <v>114</v>
      </c>
      <c r="Z14" s="22">
        <v>1.9</v>
      </c>
      <c r="AA14" s="29">
        <v>1</v>
      </c>
      <c r="AB14" s="23">
        <v>1.2</v>
      </c>
      <c r="AC14" s="23">
        <v>2.1</v>
      </c>
      <c r="AD14" s="23">
        <v>1.9</v>
      </c>
      <c r="AE14" s="82">
        <v>0.7</v>
      </c>
      <c r="AF14" s="23">
        <v>1.2</v>
      </c>
      <c r="AG14" s="24">
        <f t="shared" si="1"/>
        <v>9.9999999999999982</v>
      </c>
    </row>
    <row r="15" spans="1:34" ht="18.600000000000001" thickBot="1" x14ac:dyDescent="0.35">
      <c r="A15" s="25">
        <v>11</v>
      </c>
      <c r="B15" s="10" t="s">
        <v>72</v>
      </c>
      <c r="C15" s="16" t="s">
        <v>120</v>
      </c>
      <c r="D15" s="11" t="s">
        <v>21</v>
      </c>
      <c r="E15" s="11" t="s">
        <v>176</v>
      </c>
      <c r="F15" s="11" t="s">
        <v>191</v>
      </c>
      <c r="G15" s="11" t="s">
        <v>214</v>
      </c>
      <c r="H15" s="12" t="s">
        <v>44</v>
      </c>
      <c r="I15" s="22">
        <v>1.9</v>
      </c>
      <c r="J15" s="23">
        <v>1</v>
      </c>
      <c r="K15" s="23">
        <v>1.2</v>
      </c>
      <c r="L15" s="23">
        <v>2.1</v>
      </c>
      <c r="M15" s="23">
        <v>1.9</v>
      </c>
      <c r="N15" s="23">
        <v>1.2</v>
      </c>
      <c r="O15" s="23">
        <v>0.7</v>
      </c>
      <c r="P15" s="24">
        <f t="shared" si="0"/>
        <v>9.9999999999999982</v>
      </c>
      <c r="Q15" s="112"/>
      <c r="R15" s="28">
        <v>11</v>
      </c>
      <c r="S15" s="51" t="s">
        <v>121</v>
      </c>
      <c r="T15" s="49" t="s">
        <v>130</v>
      </c>
      <c r="U15" s="52" t="s">
        <v>181</v>
      </c>
      <c r="V15" s="52" t="s">
        <v>176</v>
      </c>
      <c r="W15" s="52" t="s">
        <v>212</v>
      </c>
      <c r="X15" s="89" t="s">
        <v>214</v>
      </c>
      <c r="Y15" s="102" t="s">
        <v>124</v>
      </c>
      <c r="Z15" s="22">
        <v>1.9</v>
      </c>
      <c r="AA15" s="29">
        <v>1</v>
      </c>
      <c r="AB15" s="23">
        <v>1.2</v>
      </c>
      <c r="AC15" s="23">
        <v>2.1</v>
      </c>
      <c r="AD15" s="23">
        <v>1.9</v>
      </c>
      <c r="AE15" s="23">
        <v>1.2</v>
      </c>
      <c r="AF15" s="70">
        <v>0.7</v>
      </c>
      <c r="AG15" s="24">
        <f t="shared" si="1"/>
        <v>9.9999999999999982</v>
      </c>
    </row>
    <row r="16" spans="1:34" ht="18.600000000000001" thickBot="1" x14ac:dyDescent="0.35">
      <c r="A16" s="25">
        <v>12</v>
      </c>
      <c r="B16" s="10" t="s">
        <v>63</v>
      </c>
      <c r="C16" s="11" t="s">
        <v>48</v>
      </c>
      <c r="D16" s="11" t="s">
        <v>82</v>
      </c>
      <c r="E16" s="11" t="s">
        <v>141</v>
      </c>
      <c r="F16" s="11" t="s">
        <v>192</v>
      </c>
      <c r="G16" s="11" t="s">
        <v>103</v>
      </c>
      <c r="H16" s="12" t="s">
        <v>123</v>
      </c>
      <c r="I16" s="22">
        <v>1.9</v>
      </c>
      <c r="J16" s="23">
        <v>1</v>
      </c>
      <c r="K16" s="23">
        <v>1.2</v>
      </c>
      <c r="L16" s="23">
        <v>2.1</v>
      </c>
      <c r="M16" s="23">
        <v>1.9</v>
      </c>
      <c r="N16" s="23">
        <v>0.7</v>
      </c>
      <c r="O16" s="23">
        <v>1.2</v>
      </c>
      <c r="P16" s="24">
        <f t="shared" si="0"/>
        <v>9.9999999999999982</v>
      </c>
      <c r="Q16" s="112"/>
      <c r="R16" s="28">
        <v>12</v>
      </c>
      <c r="S16" s="51" t="s">
        <v>81</v>
      </c>
      <c r="T16" s="51" t="s">
        <v>99</v>
      </c>
      <c r="U16" s="31" t="s">
        <v>82</v>
      </c>
      <c r="V16" s="52" t="s">
        <v>75</v>
      </c>
      <c r="W16" s="52" t="s">
        <v>213</v>
      </c>
      <c r="X16" s="90" t="s">
        <v>76</v>
      </c>
      <c r="Y16" s="109" t="s">
        <v>123</v>
      </c>
      <c r="Z16" s="22">
        <v>1.9</v>
      </c>
      <c r="AA16" s="29">
        <v>0.5</v>
      </c>
      <c r="AB16" s="23">
        <v>1.2</v>
      </c>
      <c r="AC16" s="23">
        <v>2.1</v>
      </c>
      <c r="AD16" s="23">
        <v>1.9</v>
      </c>
      <c r="AE16" s="45">
        <v>1</v>
      </c>
      <c r="AF16" s="45">
        <v>1.4</v>
      </c>
      <c r="AG16" s="24">
        <f t="shared" si="1"/>
        <v>10</v>
      </c>
    </row>
    <row r="17" spans="1:34" ht="18.600000000000001" thickBot="1" x14ac:dyDescent="0.35">
      <c r="A17" s="25">
        <v>13</v>
      </c>
      <c r="B17" s="10" t="s">
        <v>121</v>
      </c>
      <c r="C17" s="11" t="s">
        <v>184</v>
      </c>
      <c r="D17" s="11" t="s">
        <v>132</v>
      </c>
      <c r="E17" s="11" t="s">
        <v>75</v>
      </c>
      <c r="F17" s="11" t="s">
        <v>215</v>
      </c>
      <c r="G17" s="11" t="s">
        <v>90</v>
      </c>
      <c r="H17" s="11" t="s">
        <v>62</v>
      </c>
      <c r="I17" s="22">
        <v>1.9</v>
      </c>
      <c r="J17" s="23">
        <v>1</v>
      </c>
      <c r="K17" s="23">
        <v>1.2</v>
      </c>
      <c r="L17" s="23">
        <v>2.1</v>
      </c>
      <c r="M17" s="23">
        <v>1.9</v>
      </c>
      <c r="N17" s="23">
        <v>0.7</v>
      </c>
      <c r="O17" s="23">
        <v>1.2</v>
      </c>
      <c r="P17" s="24">
        <f t="shared" si="0"/>
        <v>9.9999999999999982</v>
      </c>
      <c r="Q17" s="112"/>
      <c r="R17" s="28">
        <v>13</v>
      </c>
      <c r="S17" s="53" t="s">
        <v>211</v>
      </c>
      <c r="T17" s="51" t="s">
        <v>120</v>
      </c>
      <c r="U17" s="52" t="s">
        <v>112</v>
      </c>
      <c r="V17" s="52" t="s">
        <v>141</v>
      </c>
      <c r="W17" s="52" t="s">
        <v>191</v>
      </c>
      <c r="X17" s="88" t="s">
        <v>103</v>
      </c>
      <c r="Y17" s="87" t="s">
        <v>62</v>
      </c>
      <c r="Z17" s="22">
        <v>1.9</v>
      </c>
      <c r="AA17" s="29">
        <v>1</v>
      </c>
      <c r="AB17" s="23">
        <v>1.2</v>
      </c>
      <c r="AC17" s="23">
        <v>2.1</v>
      </c>
      <c r="AD17" s="23">
        <v>1.9</v>
      </c>
      <c r="AE17" s="23">
        <v>0.7</v>
      </c>
      <c r="AF17" s="23">
        <v>1.2</v>
      </c>
      <c r="AG17" s="24">
        <f t="shared" si="1"/>
        <v>9.9999999999999982</v>
      </c>
    </row>
    <row r="18" spans="1:34" ht="18.600000000000001" thickBot="1" x14ac:dyDescent="0.35">
      <c r="A18" s="25">
        <v>14</v>
      </c>
      <c r="B18" s="10" t="s">
        <v>125</v>
      </c>
      <c r="C18" s="11" t="s">
        <v>99</v>
      </c>
      <c r="D18" s="11" t="s">
        <v>181</v>
      </c>
      <c r="E18" s="11" t="s">
        <v>42</v>
      </c>
      <c r="F18" s="11" t="s">
        <v>216</v>
      </c>
      <c r="G18" s="11" t="s">
        <v>76</v>
      </c>
      <c r="H18" s="11" t="s">
        <v>115</v>
      </c>
      <c r="I18" s="22">
        <v>1.9</v>
      </c>
      <c r="J18" s="23">
        <v>0.5</v>
      </c>
      <c r="K18" s="23">
        <v>1.2</v>
      </c>
      <c r="L18" s="23">
        <v>2.1</v>
      </c>
      <c r="M18" s="23">
        <v>1.9</v>
      </c>
      <c r="N18" s="23">
        <v>1.2</v>
      </c>
      <c r="O18" s="23">
        <v>1.2</v>
      </c>
      <c r="P18" s="24">
        <f t="shared" si="0"/>
        <v>9.9999999999999982</v>
      </c>
      <c r="Q18" s="112"/>
      <c r="R18" s="28">
        <v>14</v>
      </c>
      <c r="S18" s="54" t="s">
        <v>72</v>
      </c>
      <c r="T18" s="54" t="s">
        <v>56</v>
      </c>
      <c r="U18" s="55" t="s">
        <v>117</v>
      </c>
      <c r="V18" s="55" t="s">
        <v>50</v>
      </c>
      <c r="W18" s="55" t="s">
        <v>192</v>
      </c>
      <c r="X18" s="88" t="s">
        <v>90</v>
      </c>
      <c r="Y18" s="87" t="s">
        <v>115</v>
      </c>
      <c r="Z18" s="22">
        <v>1.9</v>
      </c>
      <c r="AA18" s="30">
        <v>1</v>
      </c>
      <c r="AB18" s="23">
        <v>1.2</v>
      </c>
      <c r="AC18" s="23">
        <v>2.1</v>
      </c>
      <c r="AD18" s="23">
        <v>1.9</v>
      </c>
      <c r="AE18" s="82">
        <v>0.7</v>
      </c>
      <c r="AF18" s="23">
        <v>1.2</v>
      </c>
      <c r="AG18" s="24">
        <f t="shared" si="1"/>
        <v>9.9999999999999982</v>
      </c>
    </row>
    <row r="19" spans="1:34" ht="18.600000000000001" thickBot="1" x14ac:dyDescent="0.35">
      <c r="A19" s="25">
        <v>15</v>
      </c>
      <c r="B19" s="10" t="s">
        <v>111</v>
      </c>
      <c r="C19" s="11" t="s">
        <v>9</v>
      </c>
      <c r="D19" s="11" t="s">
        <v>74</v>
      </c>
      <c r="E19" s="11" t="s">
        <v>133</v>
      </c>
      <c r="F19" s="11" t="s">
        <v>217</v>
      </c>
      <c r="G19" s="11" t="s">
        <v>43</v>
      </c>
      <c r="H19" s="11" t="s">
        <v>71</v>
      </c>
      <c r="I19" s="22">
        <v>1.9</v>
      </c>
      <c r="J19" s="23">
        <v>0.5</v>
      </c>
      <c r="K19" s="23">
        <v>1.2</v>
      </c>
      <c r="L19" s="23">
        <v>2.1</v>
      </c>
      <c r="M19" s="23">
        <v>1.9</v>
      </c>
      <c r="N19" s="23">
        <v>1.2</v>
      </c>
      <c r="O19" s="23">
        <v>1.2</v>
      </c>
      <c r="P19" s="24">
        <f t="shared" si="0"/>
        <v>9.9999999999999982</v>
      </c>
      <c r="Q19" s="113" t="s">
        <v>238</v>
      </c>
      <c r="R19" s="79">
        <v>15</v>
      </c>
      <c r="S19" s="56" t="s">
        <v>13</v>
      </c>
      <c r="T19" s="56" t="s">
        <v>171</v>
      </c>
      <c r="U19" s="57" t="s">
        <v>58</v>
      </c>
      <c r="V19" s="57" t="s">
        <v>101</v>
      </c>
      <c r="W19" s="57" t="s">
        <v>193</v>
      </c>
      <c r="X19" s="107" t="s">
        <v>155</v>
      </c>
      <c r="Y19" s="37" t="s">
        <v>47</v>
      </c>
      <c r="Z19" s="22">
        <v>1.9</v>
      </c>
      <c r="AA19" s="39">
        <v>0.5</v>
      </c>
      <c r="AB19" s="23">
        <v>1.2</v>
      </c>
      <c r="AC19" s="23">
        <v>2.1</v>
      </c>
      <c r="AD19" s="23">
        <v>1.9</v>
      </c>
      <c r="AE19" s="39">
        <v>1.2</v>
      </c>
      <c r="AF19" s="41">
        <v>1.2</v>
      </c>
      <c r="AG19" s="24">
        <f t="shared" si="1"/>
        <v>9.9999999999999982</v>
      </c>
    </row>
    <row r="20" spans="1:34" ht="18.600000000000001" thickBot="1" x14ac:dyDescent="0.35">
      <c r="A20" s="25">
        <v>16</v>
      </c>
      <c r="B20" s="11" t="s">
        <v>105</v>
      </c>
      <c r="C20" s="10" t="s">
        <v>218</v>
      </c>
      <c r="D20" s="11" t="s">
        <v>61</v>
      </c>
      <c r="E20" s="11" t="s">
        <v>66</v>
      </c>
      <c r="F20" s="11" t="s">
        <v>219</v>
      </c>
      <c r="G20" s="11" t="s">
        <v>30</v>
      </c>
      <c r="H20" s="19" t="s">
        <v>47</v>
      </c>
      <c r="I20" s="22">
        <v>1.9</v>
      </c>
      <c r="J20" s="23">
        <v>0.5</v>
      </c>
      <c r="K20" s="23">
        <v>1.2</v>
      </c>
      <c r="L20" s="23">
        <v>2.1</v>
      </c>
      <c r="M20" s="23">
        <v>1.9</v>
      </c>
      <c r="N20" s="23">
        <v>1.2</v>
      </c>
      <c r="O20" s="23">
        <v>1.2</v>
      </c>
      <c r="P20" s="24">
        <f t="shared" si="0"/>
        <v>9.9999999999999982</v>
      </c>
      <c r="Q20" s="113"/>
      <c r="R20" s="79">
        <v>16</v>
      </c>
      <c r="S20" s="58" t="s">
        <v>116</v>
      </c>
      <c r="T20" s="58" t="s">
        <v>182</v>
      </c>
      <c r="U20" s="57" t="s">
        <v>41</v>
      </c>
      <c r="V20" s="57" t="s">
        <v>137</v>
      </c>
      <c r="W20" s="57" t="s">
        <v>220</v>
      </c>
      <c r="X20" s="97" t="s">
        <v>129</v>
      </c>
      <c r="Y20" s="38" t="s">
        <v>97</v>
      </c>
      <c r="Z20" s="22">
        <v>1.9</v>
      </c>
      <c r="AA20" s="39">
        <v>0.5</v>
      </c>
      <c r="AB20" s="23">
        <v>1.2</v>
      </c>
      <c r="AC20" s="23">
        <v>2.1</v>
      </c>
      <c r="AD20" s="23">
        <v>1.9</v>
      </c>
      <c r="AE20" s="39">
        <v>1.2</v>
      </c>
      <c r="AF20" s="41">
        <v>1.2</v>
      </c>
      <c r="AG20" s="24">
        <f t="shared" si="1"/>
        <v>9.9999999999999982</v>
      </c>
    </row>
    <row r="21" spans="1:34" ht="18.600000000000001" thickBot="1" x14ac:dyDescent="0.35">
      <c r="A21" s="25">
        <v>17</v>
      </c>
      <c r="B21" s="10" t="s">
        <v>116</v>
      </c>
      <c r="C21" s="11" t="s">
        <v>106</v>
      </c>
      <c r="D21" s="11" t="s">
        <v>107</v>
      </c>
      <c r="E21" s="11" t="s">
        <v>83</v>
      </c>
      <c r="F21" s="11" t="s">
        <v>220</v>
      </c>
      <c r="G21" s="11" t="s">
        <v>170</v>
      </c>
      <c r="H21" s="12" t="s">
        <v>20</v>
      </c>
      <c r="I21" s="22">
        <v>1.9</v>
      </c>
      <c r="J21" s="23">
        <v>1</v>
      </c>
      <c r="K21" s="23">
        <v>1.2</v>
      </c>
      <c r="L21" s="23">
        <v>2.1</v>
      </c>
      <c r="M21" s="23">
        <v>1.9</v>
      </c>
      <c r="N21" s="23">
        <v>1.2</v>
      </c>
      <c r="O21" s="23">
        <v>0.7</v>
      </c>
      <c r="P21" s="24">
        <f t="shared" si="0"/>
        <v>9.9999999999999982</v>
      </c>
      <c r="Q21" s="113"/>
      <c r="R21" s="79">
        <v>17</v>
      </c>
      <c r="S21" s="58" t="s">
        <v>201</v>
      </c>
      <c r="T21" s="58" t="s">
        <v>126</v>
      </c>
      <c r="U21" s="57" t="s">
        <v>10</v>
      </c>
      <c r="V21" s="57" t="s">
        <v>89</v>
      </c>
      <c r="W21" s="57" t="s">
        <v>195</v>
      </c>
      <c r="X21" s="69" t="s">
        <v>96</v>
      </c>
      <c r="Y21" s="109" t="s">
        <v>79</v>
      </c>
      <c r="Z21" s="22">
        <v>1.9</v>
      </c>
      <c r="AA21" s="110">
        <v>0.8</v>
      </c>
      <c r="AB21" s="23">
        <v>1.2</v>
      </c>
      <c r="AC21" s="23">
        <v>2.1</v>
      </c>
      <c r="AD21" s="23">
        <v>1.9</v>
      </c>
      <c r="AE21" s="39">
        <v>0.7</v>
      </c>
      <c r="AF21" s="45">
        <v>1.4</v>
      </c>
      <c r="AG21" s="24">
        <f t="shared" si="1"/>
        <v>10</v>
      </c>
    </row>
    <row r="22" spans="1:34" ht="18.600000000000001" thickBot="1" x14ac:dyDescent="0.35">
      <c r="A22" s="25">
        <v>18</v>
      </c>
      <c r="B22" s="10" t="s">
        <v>201</v>
      </c>
      <c r="C22" s="11" t="s">
        <v>151</v>
      </c>
      <c r="D22" s="11" t="s">
        <v>65</v>
      </c>
      <c r="E22" s="11" t="s">
        <v>27</v>
      </c>
      <c r="F22" s="11" t="s">
        <v>193</v>
      </c>
      <c r="G22" s="11" t="s">
        <v>36</v>
      </c>
      <c r="H22" s="12" t="s">
        <v>68</v>
      </c>
      <c r="I22" s="22">
        <v>1.9</v>
      </c>
      <c r="J22" s="23">
        <v>1</v>
      </c>
      <c r="K22" s="23">
        <v>1.2</v>
      </c>
      <c r="L22" s="23">
        <v>2.1</v>
      </c>
      <c r="M22" s="23">
        <v>1.9</v>
      </c>
      <c r="N22" s="23">
        <v>1.2</v>
      </c>
      <c r="O22" s="23">
        <v>0.7</v>
      </c>
      <c r="P22" s="24">
        <f t="shared" si="0"/>
        <v>9.9999999999999982</v>
      </c>
      <c r="Q22" s="113"/>
      <c r="R22" s="79">
        <v>18</v>
      </c>
      <c r="S22" s="58" t="s">
        <v>105</v>
      </c>
      <c r="T22" s="51" t="s">
        <v>80</v>
      </c>
      <c r="U22" s="57" t="s">
        <v>65</v>
      </c>
      <c r="V22" s="57" t="s">
        <v>133</v>
      </c>
      <c r="W22" s="59" t="s">
        <v>196</v>
      </c>
      <c r="X22" s="107" t="s">
        <v>43</v>
      </c>
      <c r="Y22" s="93" t="s">
        <v>28</v>
      </c>
      <c r="Z22" s="22">
        <v>1.9</v>
      </c>
      <c r="AA22" s="39">
        <v>1</v>
      </c>
      <c r="AB22" s="23">
        <v>1.2</v>
      </c>
      <c r="AC22" s="23">
        <v>2.1</v>
      </c>
      <c r="AD22" s="23">
        <v>1.9</v>
      </c>
      <c r="AE22" s="39">
        <v>1.2</v>
      </c>
      <c r="AF22" s="104">
        <v>0.7</v>
      </c>
      <c r="AG22" s="24">
        <f t="shared" si="1"/>
        <v>9.9999999999999982</v>
      </c>
    </row>
    <row r="23" spans="1:34" ht="18.600000000000001" thickBot="1" x14ac:dyDescent="0.35">
      <c r="A23" s="25">
        <v>19</v>
      </c>
      <c r="B23" s="10" t="s">
        <v>221</v>
      </c>
      <c r="C23" s="11" t="s">
        <v>222</v>
      </c>
      <c r="D23" s="11" t="s">
        <v>10</v>
      </c>
      <c r="E23" s="11" t="s">
        <v>89</v>
      </c>
      <c r="F23" s="11" t="s">
        <v>194</v>
      </c>
      <c r="G23" s="11" t="s">
        <v>96</v>
      </c>
      <c r="H23" s="12" t="s">
        <v>91</v>
      </c>
      <c r="I23" s="22">
        <v>1.9</v>
      </c>
      <c r="J23" s="23">
        <v>1</v>
      </c>
      <c r="K23" s="23">
        <v>1.2</v>
      </c>
      <c r="L23" s="23">
        <v>2.1</v>
      </c>
      <c r="M23" s="23">
        <v>1.9</v>
      </c>
      <c r="N23" s="23">
        <v>0.7</v>
      </c>
      <c r="O23" s="23">
        <v>1.2</v>
      </c>
      <c r="P23" s="24">
        <f t="shared" si="0"/>
        <v>9.9999999999999982</v>
      </c>
      <c r="Q23" s="113"/>
      <c r="R23" s="79">
        <v>19</v>
      </c>
      <c r="S23" s="58" t="s">
        <v>223</v>
      </c>
      <c r="T23" s="58" t="s">
        <v>151</v>
      </c>
      <c r="U23" s="57" t="s">
        <v>107</v>
      </c>
      <c r="V23" s="57" t="s">
        <v>83</v>
      </c>
      <c r="W23" s="57" t="s">
        <v>217</v>
      </c>
      <c r="X23" s="97" t="s">
        <v>30</v>
      </c>
      <c r="Y23" s="109" t="s">
        <v>91</v>
      </c>
      <c r="Z23" s="22">
        <v>1.9</v>
      </c>
      <c r="AA23" s="110">
        <v>0.8</v>
      </c>
      <c r="AB23" s="23">
        <v>1.2</v>
      </c>
      <c r="AC23" s="23">
        <v>2.1</v>
      </c>
      <c r="AD23" s="23">
        <v>1.9</v>
      </c>
      <c r="AE23" s="82">
        <v>0.7</v>
      </c>
      <c r="AF23" s="45">
        <v>1.4</v>
      </c>
      <c r="AG23" s="24">
        <f t="shared" si="1"/>
        <v>10</v>
      </c>
    </row>
    <row r="24" spans="1:34" ht="18.600000000000001" thickBot="1" x14ac:dyDescent="0.35">
      <c r="A24" s="25">
        <v>20</v>
      </c>
      <c r="B24" s="10" t="s">
        <v>223</v>
      </c>
      <c r="C24" s="16" t="s">
        <v>126</v>
      </c>
      <c r="D24" s="16" t="s">
        <v>41</v>
      </c>
      <c r="E24" s="11" t="s">
        <v>137</v>
      </c>
      <c r="F24" s="11" t="s">
        <v>195</v>
      </c>
      <c r="G24" s="11" t="s">
        <v>155</v>
      </c>
      <c r="H24" s="12" t="s">
        <v>28</v>
      </c>
      <c r="I24" s="22">
        <v>1.9</v>
      </c>
      <c r="J24" s="23">
        <v>1</v>
      </c>
      <c r="K24" s="23">
        <v>1.2</v>
      </c>
      <c r="L24" s="23">
        <v>2.1</v>
      </c>
      <c r="M24" s="23">
        <v>1.9</v>
      </c>
      <c r="N24" s="23">
        <v>1.2</v>
      </c>
      <c r="O24" s="23">
        <v>0.7</v>
      </c>
      <c r="P24" s="24">
        <f t="shared" si="0"/>
        <v>9.9999999999999982</v>
      </c>
      <c r="Q24" s="113"/>
      <c r="R24" s="79">
        <v>20</v>
      </c>
      <c r="S24" s="58" t="s">
        <v>152</v>
      </c>
      <c r="T24" s="58" t="s">
        <v>106</v>
      </c>
      <c r="U24" s="85" t="s">
        <v>122</v>
      </c>
      <c r="V24" s="57" t="s">
        <v>66</v>
      </c>
      <c r="W24" s="57" t="s">
        <v>194</v>
      </c>
      <c r="X24" s="97" t="s">
        <v>170</v>
      </c>
      <c r="Y24" s="93" t="s">
        <v>68</v>
      </c>
      <c r="Z24" s="22">
        <v>1.9</v>
      </c>
      <c r="AA24" s="39">
        <v>1</v>
      </c>
      <c r="AB24" s="23">
        <v>1.2</v>
      </c>
      <c r="AC24" s="23">
        <v>2.1</v>
      </c>
      <c r="AD24" s="23">
        <v>1.9</v>
      </c>
      <c r="AE24" s="39">
        <v>1.2</v>
      </c>
      <c r="AF24" s="104">
        <v>0.7</v>
      </c>
      <c r="AG24" s="24">
        <f t="shared" si="1"/>
        <v>9.9999999999999982</v>
      </c>
    </row>
    <row r="25" spans="1:34" ht="18.600000000000001" thickBot="1" x14ac:dyDescent="0.35">
      <c r="A25" s="25">
        <v>21</v>
      </c>
      <c r="B25" s="10" t="s">
        <v>13</v>
      </c>
      <c r="C25" s="11" t="s">
        <v>171</v>
      </c>
      <c r="D25" s="11" t="s">
        <v>58</v>
      </c>
      <c r="E25" s="11" t="s">
        <v>101</v>
      </c>
      <c r="F25" s="11" t="s">
        <v>196</v>
      </c>
      <c r="G25" s="11" t="s">
        <v>129</v>
      </c>
      <c r="H25" s="12" t="s">
        <v>97</v>
      </c>
      <c r="I25" s="22">
        <v>1.9</v>
      </c>
      <c r="J25" s="23">
        <v>0.5</v>
      </c>
      <c r="K25" s="23">
        <v>1.2</v>
      </c>
      <c r="L25" s="23">
        <v>2.1</v>
      </c>
      <c r="M25" s="23">
        <v>1.9</v>
      </c>
      <c r="N25" s="23">
        <v>1.2</v>
      </c>
      <c r="O25" s="23">
        <v>1.2</v>
      </c>
      <c r="P25" s="24">
        <f t="shared" si="0"/>
        <v>9.9999999999999982</v>
      </c>
      <c r="Q25" s="113"/>
      <c r="R25" s="79">
        <v>21</v>
      </c>
      <c r="S25" s="58" t="s">
        <v>111</v>
      </c>
      <c r="T25" s="58" t="s">
        <v>9</v>
      </c>
      <c r="U25" s="59" t="s">
        <v>74</v>
      </c>
      <c r="V25" s="57" t="s">
        <v>27</v>
      </c>
      <c r="W25" s="57" t="s">
        <v>219</v>
      </c>
      <c r="X25" s="108" t="s">
        <v>36</v>
      </c>
      <c r="Y25" s="85" t="s">
        <v>143</v>
      </c>
      <c r="Z25" s="22">
        <v>1.9</v>
      </c>
      <c r="AA25" s="40">
        <v>0.5</v>
      </c>
      <c r="AB25" s="23">
        <v>1.2</v>
      </c>
      <c r="AC25" s="23">
        <v>2.1</v>
      </c>
      <c r="AD25" s="23">
        <v>1.9</v>
      </c>
      <c r="AE25" s="39">
        <v>1.2</v>
      </c>
      <c r="AF25" s="41">
        <v>1.2</v>
      </c>
      <c r="AG25" s="24">
        <f t="shared" si="1"/>
        <v>9.9999999999999982</v>
      </c>
    </row>
    <row r="26" spans="1:34" ht="18.600000000000001" thickBot="1" x14ac:dyDescent="0.35">
      <c r="A26" s="25">
        <v>22</v>
      </c>
      <c r="B26" s="10" t="s">
        <v>147</v>
      </c>
      <c r="C26" s="11" t="s">
        <v>73</v>
      </c>
      <c r="D26" s="11" t="s">
        <v>158</v>
      </c>
      <c r="E26" s="11" t="s">
        <v>108</v>
      </c>
      <c r="F26" s="11" t="s">
        <v>224</v>
      </c>
      <c r="G26" s="11" t="s">
        <v>142</v>
      </c>
      <c r="H26" s="12" t="s">
        <v>104</v>
      </c>
      <c r="I26" s="22">
        <v>1.9</v>
      </c>
      <c r="J26" s="23">
        <v>1</v>
      </c>
      <c r="K26" s="23">
        <v>1.2</v>
      </c>
      <c r="L26" s="23">
        <v>2.1</v>
      </c>
      <c r="M26" s="23">
        <v>1.9</v>
      </c>
      <c r="N26" s="23">
        <v>0.7</v>
      </c>
      <c r="O26" s="23">
        <v>1.2</v>
      </c>
      <c r="P26" s="24">
        <f t="shared" si="0"/>
        <v>9.9999999999999982</v>
      </c>
      <c r="Q26" s="112" t="s">
        <v>239</v>
      </c>
      <c r="R26" s="28">
        <v>22</v>
      </c>
      <c r="S26" s="73" t="s">
        <v>136</v>
      </c>
      <c r="T26" s="73" t="s">
        <v>73</v>
      </c>
      <c r="U26" s="74" t="s">
        <v>34</v>
      </c>
      <c r="V26" s="75" t="s">
        <v>145</v>
      </c>
      <c r="W26" s="74" t="s">
        <v>200</v>
      </c>
      <c r="X26" s="80" t="s">
        <v>134</v>
      </c>
      <c r="Y26" s="94" t="s">
        <v>15</v>
      </c>
      <c r="Z26" s="22">
        <v>1.9</v>
      </c>
      <c r="AA26" s="29">
        <v>1</v>
      </c>
      <c r="AB26" s="43">
        <v>1.2</v>
      </c>
      <c r="AC26" s="23">
        <v>2.1</v>
      </c>
      <c r="AD26" s="23">
        <v>1.9</v>
      </c>
      <c r="AE26" s="44">
        <v>1.2</v>
      </c>
      <c r="AF26" s="105">
        <v>0.7</v>
      </c>
      <c r="AG26" s="24">
        <f t="shared" si="1"/>
        <v>9.9999999999999982</v>
      </c>
    </row>
    <row r="27" spans="1:34" ht="18.600000000000001" thickBot="1" x14ac:dyDescent="0.35">
      <c r="A27" s="25">
        <v>23</v>
      </c>
      <c r="B27" s="10" t="s">
        <v>136</v>
      </c>
      <c r="C27" s="11" t="s">
        <v>64</v>
      </c>
      <c r="D27" s="11" t="s">
        <v>100</v>
      </c>
      <c r="E27" s="11" t="s">
        <v>113</v>
      </c>
      <c r="F27" s="11" t="s">
        <v>197</v>
      </c>
      <c r="G27" s="11" t="s">
        <v>150</v>
      </c>
      <c r="H27" s="12" t="s">
        <v>84</v>
      </c>
      <c r="I27" s="22">
        <v>1.9</v>
      </c>
      <c r="J27" s="23">
        <v>0.5</v>
      </c>
      <c r="K27" s="23">
        <v>1.2</v>
      </c>
      <c r="L27" s="23">
        <v>2.1</v>
      </c>
      <c r="M27" s="23">
        <v>1.9</v>
      </c>
      <c r="N27" s="23">
        <v>1.2</v>
      </c>
      <c r="O27" s="23">
        <v>1.2</v>
      </c>
      <c r="P27" s="24">
        <f t="shared" si="0"/>
        <v>9.9999999999999982</v>
      </c>
      <c r="Q27" s="112"/>
      <c r="R27" s="28">
        <v>23</v>
      </c>
      <c r="S27" s="73" t="s">
        <v>157</v>
      </c>
      <c r="T27" s="51" t="s">
        <v>226</v>
      </c>
      <c r="U27" s="74" t="s">
        <v>100</v>
      </c>
      <c r="V27" s="74" t="s">
        <v>59</v>
      </c>
      <c r="W27" s="74" t="s">
        <v>199</v>
      </c>
      <c r="X27" s="81" t="s">
        <v>88</v>
      </c>
      <c r="Y27" s="95" t="s">
        <v>31</v>
      </c>
      <c r="Z27" s="22">
        <v>1.9</v>
      </c>
      <c r="AA27" s="29">
        <v>1</v>
      </c>
      <c r="AB27" s="43">
        <v>1.2</v>
      </c>
      <c r="AC27" s="23">
        <v>2.1</v>
      </c>
      <c r="AD27" s="23">
        <v>1.9</v>
      </c>
      <c r="AE27" s="45">
        <v>1.2</v>
      </c>
      <c r="AF27" s="105">
        <v>0.7</v>
      </c>
      <c r="AG27" s="24">
        <f t="shared" si="1"/>
        <v>9.9999999999999982</v>
      </c>
      <c r="AH27">
        <f>1.19*2</f>
        <v>2.38</v>
      </c>
    </row>
    <row r="28" spans="1:34" ht="18.600000000000001" thickBot="1" x14ac:dyDescent="0.35">
      <c r="A28" s="25">
        <v>24</v>
      </c>
      <c r="B28" s="11" t="s">
        <v>225</v>
      </c>
      <c r="C28" s="10" t="s">
        <v>187</v>
      </c>
      <c r="D28" s="11" t="s">
        <v>34</v>
      </c>
      <c r="E28" s="11" t="s">
        <v>161</v>
      </c>
      <c r="F28" s="11" t="s">
        <v>198</v>
      </c>
      <c r="G28" s="11" t="s">
        <v>159</v>
      </c>
      <c r="H28" s="12" t="s">
        <v>79</v>
      </c>
      <c r="I28" s="22">
        <v>1.9</v>
      </c>
      <c r="J28" s="23">
        <v>0.5</v>
      </c>
      <c r="K28" s="23">
        <v>1.2</v>
      </c>
      <c r="L28" s="23">
        <v>2.1</v>
      </c>
      <c r="M28" s="23">
        <v>1.9</v>
      </c>
      <c r="N28" s="23">
        <v>1.2</v>
      </c>
      <c r="O28" s="23">
        <v>1.2</v>
      </c>
      <c r="P28" s="24">
        <f t="shared" si="0"/>
        <v>9.9999999999999982</v>
      </c>
      <c r="Q28" s="112"/>
      <c r="R28" s="28">
        <v>24</v>
      </c>
      <c r="S28" s="73" t="s">
        <v>147</v>
      </c>
      <c r="T28" s="76" t="s">
        <v>16</v>
      </c>
      <c r="U28" s="74" t="s">
        <v>158</v>
      </c>
      <c r="V28" s="74" t="s">
        <v>165</v>
      </c>
      <c r="W28" s="74" t="s">
        <v>197</v>
      </c>
      <c r="X28" s="106" t="s">
        <v>162</v>
      </c>
      <c r="Y28" s="94" t="s">
        <v>12</v>
      </c>
      <c r="Z28" s="22">
        <v>1.9</v>
      </c>
      <c r="AA28" s="29">
        <v>1</v>
      </c>
      <c r="AB28" s="43">
        <v>1.2</v>
      </c>
      <c r="AC28" s="23">
        <v>2.1</v>
      </c>
      <c r="AD28" s="23">
        <v>1.9</v>
      </c>
      <c r="AE28" s="43">
        <v>1.2</v>
      </c>
      <c r="AF28" s="105">
        <v>0.7</v>
      </c>
      <c r="AG28" s="24">
        <f t="shared" si="1"/>
        <v>9.9999999999999982</v>
      </c>
    </row>
    <row r="29" spans="1:34" ht="18.600000000000001" thickBot="1" x14ac:dyDescent="0.35">
      <c r="A29" s="25">
        <v>25</v>
      </c>
      <c r="B29" s="10" t="s">
        <v>157</v>
      </c>
      <c r="C29" s="11" t="s">
        <v>16</v>
      </c>
      <c r="D29" s="11" t="s">
        <v>148</v>
      </c>
      <c r="E29" s="11" t="s">
        <v>165</v>
      </c>
      <c r="F29" s="11" t="s">
        <v>199</v>
      </c>
      <c r="G29" s="11" t="s">
        <v>134</v>
      </c>
      <c r="H29" s="12" t="s">
        <v>12</v>
      </c>
      <c r="I29" s="22">
        <v>1.9</v>
      </c>
      <c r="J29" s="23">
        <v>1</v>
      </c>
      <c r="K29" s="23">
        <v>1.2</v>
      </c>
      <c r="L29" s="23">
        <v>2.1</v>
      </c>
      <c r="M29" s="23">
        <v>1.9</v>
      </c>
      <c r="N29" s="23">
        <v>1.2</v>
      </c>
      <c r="O29" s="23">
        <v>0.7</v>
      </c>
      <c r="P29" s="24">
        <f t="shared" si="0"/>
        <v>9.9999999999999982</v>
      </c>
      <c r="Q29" s="112"/>
      <c r="R29" s="28">
        <v>25</v>
      </c>
      <c r="S29" s="77" t="s">
        <v>139</v>
      </c>
      <c r="T29" s="77" t="s">
        <v>187</v>
      </c>
      <c r="U29" s="74" t="s">
        <v>49</v>
      </c>
      <c r="V29" s="74" t="s">
        <v>128</v>
      </c>
      <c r="W29" s="74" t="s">
        <v>224</v>
      </c>
      <c r="X29" s="80" t="s">
        <v>142</v>
      </c>
      <c r="Y29" s="94" t="s">
        <v>104</v>
      </c>
      <c r="Z29" s="22">
        <v>1.9</v>
      </c>
      <c r="AA29" s="60">
        <v>1</v>
      </c>
      <c r="AB29" s="43">
        <v>1.2</v>
      </c>
      <c r="AC29" s="23">
        <v>2.1</v>
      </c>
      <c r="AD29" s="23">
        <v>1.9</v>
      </c>
      <c r="AE29" s="45">
        <v>1.2</v>
      </c>
      <c r="AF29" s="47">
        <v>0.7</v>
      </c>
      <c r="AG29" s="24">
        <f t="shared" si="1"/>
        <v>9.9999999999999982</v>
      </c>
    </row>
    <row r="30" spans="1:34" ht="18.600000000000001" thickBot="1" x14ac:dyDescent="0.35">
      <c r="A30" s="25">
        <v>26</v>
      </c>
      <c r="B30" s="10" t="s">
        <v>163</v>
      </c>
      <c r="C30" s="11" t="s">
        <v>226</v>
      </c>
      <c r="D30" s="11" t="s">
        <v>178</v>
      </c>
      <c r="E30" s="11" t="s">
        <v>59</v>
      </c>
      <c r="F30" s="11" t="s">
        <v>200</v>
      </c>
      <c r="G30" s="11" t="s">
        <v>162</v>
      </c>
      <c r="H30" s="12" t="s">
        <v>15</v>
      </c>
      <c r="I30" s="22">
        <v>1.9</v>
      </c>
      <c r="J30" s="23">
        <v>1</v>
      </c>
      <c r="K30" s="23">
        <v>1.2</v>
      </c>
      <c r="L30" s="23">
        <v>2.1</v>
      </c>
      <c r="M30" s="23">
        <v>1.9</v>
      </c>
      <c r="N30" s="23">
        <v>1.2</v>
      </c>
      <c r="O30" s="23">
        <v>0.7</v>
      </c>
      <c r="P30" s="24">
        <f t="shared" si="0"/>
        <v>9.9999999999999982</v>
      </c>
      <c r="Q30" s="112"/>
      <c r="R30" s="28">
        <v>26</v>
      </c>
      <c r="S30" s="77" t="s">
        <v>8</v>
      </c>
      <c r="T30" s="77" t="s">
        <v>144</v>
      </c>
      <c r="U30" s="74" t="s">
        <v>148</v>
      </c>
      <c r="V30" s="74" t="s">
        <v>161</v>
      </c>
      <c r="W30" s="74" t="s">
        <v>227</v>
      </c>
      <c r="X30" s="72" t="s">
        <v>159</v>
      </c>
      <c r="Y30" s="74" t="s">
        <v>174</v>
      </c>
      <c r="Z30" s="22">
        <v>1.9</v>
      </c>
      <c r="AA30" s="29">
        <v>1</v>
      </c>
      <c r="AB30" s="43">
        <v>1.2</v>
      </c>
      <c r="AC30" s="23">
        <v>2.1</v>
      </c>
      <c r="AD30" s="23">
        <v>1.9</v>
      </c>
      <c r="AE30" s="44">
        <v>0.7</v>
      </c>
      <c r="AF30" s="46">
        <v>1.2</v>
      </c>
      <c r="AG30" s="24">
        <f t="shared" si="1"/>
        <v>9.9999999999999982</v>
      </c>
    </row>
    <row r="31" spans="1:34" ht="18.600000000000001" thickBot="1" x14ac:dyDescent="0.35">
      <c r="A31" s="25">
        <v>27</v>
      </c>
      <c r="B31" s="10" t="s">
        <v>8</v>
      </c>
      <c r="C31" s="11" t="s">
        <v>177</v>
      </c>
      <c r="D31" s="11" t="s">
        <v>49</v>
      </c>
      <c r="E31" s="11" t="s">
        <v>128</v>
      </c>
      <c r="F31" s="16" t="s">
        <v>227</v>
      </c>
      <c r="G31" s="16" t="s">
        <v>67</v>
      </c>
      <c r="H31" s="12" t="s">
        <v>174</v>
      </c>
      <c r="I31" s="22">
        <v>1.9</v>
      </c>
      <c r="J31" s="23">
        <v>0.5</v>
      </c>
      <c r="K31" s="23">
        <v>1.2</v>
      </c>
      <c r="L31" s="23">
        <v>2.1</v>
      </c>
      <c r="M31" s="23">
        <v>1.9</v>
      </c>
      <c r="N31" s="23">
        <v>1.2</v>
      </c>
      <c r="O31" s="23">
        <v>1.2</v>
      </c>
      <c r="P31" s="24">
        <f t="shared" si="0"/>
        <v>9.9999999999999982</v>
      </c>
      <c r="Q31" s="112"/>
      <c r="R31" s="28">
        <v>27</v>
      </c>
      <c r="S31" s="78" t="s">
        <v>25</v>
      </c>
      <c r="T31" s="77" t="s">
        <v>177</v>
      </c>
      <c r="U31" s="75" t="s">
        <v>172</v>
      </c>
      <c r="V31" s="74" t="s">
        <v>113</v>
      </c>
      <c r="W31" s="75" t="s">
        <v>228</v>
      </c>
      <c r="X31" s="106" t="s">
        <v>150</v>
      </c>
      <c r="Y31" s="37" t="s">
        <v>71</v>
      </c>
      <c r="Z31" s="22">
        <v>1.9</v>
      </c>
      <c r="AA31" s="29">
        <v>0.5</v>
      </c>
      <c r="AB31" s="43">
        <v>1.2</v>
      </c>
      <c r="AC31" s="23">
        <v>2.1</v>
      </c>
      <c r="AD31" s="23">
        <v>1.9</v>
      </c>
      <c r="AE31" s="43">
        <v>1.2</v>
      </c>
      <c r="AF31" s="46">
        <v>1.2</v>
      </c>
      <c r="AG31" s="24">
        <f t="shared" si="1"/>
        <v>9.9999999999999982</v>
      </c>
    </row>
    <row r="32" spans="1:34" ht="18.600000000000001" thickBot="1" x14ac:dyDescent="0.35">
      <c r="A32" s="25">
        <v>28</v>
      </c>
      <c r="B32" s="10" t="s">
        <v>25</v>
      </c>
      <c r="C32" s="16" t="s">
        <v>144</v>
      </c>
      <c r="D32" s="11" t="s">
        <v>172</v>
      </c>
      <c r="E32" s="11" t="s">
        <v>145</v>
      </c>
      <c r="F32" s="11" t="s">
        <v>228</v>
      </c>
      <c r="G32" s="11" t="s">
        <v>88</v>
      </c>
      <c r="H32" s="12" t="s">
        <v>31</v>
      </c>
      <c r="I32" s="22">
        <v>1.9</v>
      </c>
      <c r="J32" s="23">
        <v>1</v>
      </c>
      <c r="K32" s="23">
        <v>1.2</v>
      </c>
      <c r="L32" s="23">
        <v>2.1</v>
      </c>
      <c r="M32" s="23">
        <v>1.9</v>
      </c>
      <c r="N32" s="23">
        <v>0.7</v>
      </c>
      <c r="O32" s="23">
        <v>1.2</v>
      </c>
      <c r="P32" s="24">
        <f t="shared" si="0"/>
        <v>9.9999999999999982</v>
      </c>
      <c r="Q32" s="112"/>
      <c r="R32" s="28">
        <v>28</v>
      </c>
      <c r="S32" s="73" t="s">
        <v>163</v>
      </c>
      <c r="T32" s="77" t="s">
        <v>64</v>
      </c>
      <c r="U32" s="74" t="s">
        <v>38</v>
      </c>
      <c r="V32" s="74" t="s">
        <v>108</v>
      </c>
      <c r="W32" s="74" t="s">
        <v>198</v>
      </c>
      <c r="X32" s="80" t="s">
        <v>67</v>
      </c>
      <c r="Y32" s="74" t="s">
        <v>84</v>
      </c>
      <c r="Z32" s="22">
        <v>1.9</v>
      </c>
      <c r="AA32" s="42">
        <v>0.5</v>
      </c>
      <c r="AB32" s="43">
        <v>1.2</v>
      </c>
      <c r="AC32" s="23">
        <v>2.1</v>
      </c>
      <c r="AD32" s="23">
        <v>1.9</v>
      </c>
      <c r="AE32" s="43">
        <v>1.2</v>
      </c>
      <c r="AF32" s="46">
        <v>1.2</v>
      </c>
      <c r="AG32" s="24">
        <f t="shared" si="1"/>
        <v>9.9999999999999982</v>
      </c>
    </row>
    <row r="33" spans="1:33" ht="18.600000000000001" thickBot="1" x14ac:dyDescent="0.35">
      <c r="A33" s="25">
        <v>29</v>
      </c>
      <c r="B33" s="10" t="s">
        <v>85</v>
      </c>
      <c r="C33" s="11" t="s">
        <v>229</v>
      </c>
      <c r="D33" s="11" t="s">
        <v>160</v>
      </c>
      <c r="E33" s="11" t="s">
        <v>94</v>
      </c>
      <c r="F33" s="11" t="s">
        <v>230</v>
      </c>
      <c r="G33" s="11" t="s">
        <v>14</v>
      </c>
      <c r="H33" s="12" t="s">
        <v>143</v>
      </c>
      <c r="I33" s="22">
        <v>1.9</v>
      </c>
      <c r="J33" s="23">
        <v>0.5</v>
      </c>
      <c r="K33" s="23">
        <v>1.2</v>
      </c>
      <c r="L33" s="23">
        <v>2.1</v>
      </c>
      <c r="M33" s="23">
        <v>1.9</v>
      </c>
      <c r="N33" s="23">
        <v>1.2</v>
      </c>
      <c r="O33" s="23">
        <v>1.2</v>
      </c>
      <c r="P33" s="24">
        <f t="shared" si="0"/>
        <v>9.9999999999999982</v>
      </c>
      <c r="Q33" s="24"/>
      <c r="R33" s="25">
        <v>29</v>
      </c>
      <c r="S33" s="10" t="s">
        <v>85</v>
      </c>
      <c r="T33" s="11" t="s">
        <v>229</v>
      </c>
      <c r="U33" s="11" t="s">
        <v>160</v>
      </c>
      <c r="V33" s="11" t="s">
        <v>94</v>
      </c>
      <c r="W33" s="11" t="s">
        <v>230</v>
      </c>
      <c r="X33" s="11" t="s">
        <v>14</v>
      </c>
      <c r="Y33" s="91" t="s">
        <v>265</v>
      </c>
      <c r="Z33" s="22">
        <v>1.9</v>
      </c>
      <c r="AA33" s="23">
        <v>0.5</v>
      </c>
      <c r="AB33" s="23">
        <v>1.2</v>
      </c>
      <c r="AC33" s="23">
        <v>2.1</v>
      </c>
      <c r="AD33" s="23">
        <v>1.9</v>
      </c>
      <c r="AE33" s="23">
        <v>1.2</v>
      </c>
      <c r="AF33" s="23">
        <v>0.7</v>
      </c>
      <c r="AG33" s="24">
        <f t="shared" si="1"/>
        <v>9.4999999999999982</v>
      </c>
    </row>
    <row r="34" spans="1:33" ht="18.600000000000001" thickBot="1" x14ac:dyDescent="0.35">
      <c r="A34" s="25">
        <v>30</v>
      </c>
      <c r="B34" s="10" t="s">
        <v>29</v>
      </c>
      <c r="C34" s="11" t="s">
        <v>185</v>
      </c>
      <c r="D34" s="11" t="s">
        <v>127</v>
      </c>
      <c r="E34" s="11" t="s">
        <v>154</v>
      </c>
      <c r="F34" s="11" t="s">
        <v>231</v>
      </c>
      <c r="G34" s="11" t="s">
        <v>19</v>
      </c>
      <c r="H34" s="12" t="s">
        <v>119</v>
      </c>
      <c r="I34" s="22">
        <v>2.4</v>
      </c>
      <c r="J34" s="23">
        <v>0.5</v>
      </c>
      <c r="K34" s="23">
        <v>1.2</v>
      </c>
      <c r="L34" s="23">
        <v>2.1</v>
      </c>
      <c r="M34" s="23">
        <v>1.9</v>
      </c>
      <c r="N34" s="23">
        <v>0.7</v>
      </c>
      <c r="O34" s="23">
        <v>1.2</v>
      </c>
      <c r="P34" s="24">
        <f t="shared" si="0"/>
        <v>9.9999999999999982</v>
      </c>
      <c r="Q34" s="24"/>
      <c r="R34" s="25">
        <v>30</v>
      </c>
      <c r="S34" s="10" t="s">
        <v>29</v>
      </c>
      <c r="T34" s="11" t="s">
        <v>185</v>
      </c>
      <c r="U34" s="64" t="s">
        <v>54</v>
      </c>
      <c r="V34" s="11" t="s">
        <v>154</v>
      </c>
      <c r="W34" s="11" t="s">
        <v>231</v>
      </c>
      <c r="X34" s="68" t="s">
        <v>78</v>
      </c>
      <c r="Y34" s="92" t="s">
        <v>55</v>
      </c>
      <c r="Z34" s="22">
        <v>2.4</v>
      </c>
      <c r="AA34" s="23">
        <v>0.5</v>
      </c>
      <c r="AB34" s="23">
        <v>1.2</v>
      </c>
      <c r="AC34" s="23">
        <v>2.1</v>
      </c>
      <c r="AD34" s="23">
        <v>1.9</v>
      </c>
      <c r="AE34" s="82">
        <v>0.7</v>
      </c>
      <c r="AF34" s="23">
        <v>0.7</v>
      </c>
      <c r="AG34" s="24">
        <f t="shared" si="1"/>
        <v>9.4999999999999982</v>
      </c>
    </row>
    <row r="35" spans="1:33" ht="18.600000000000001" thickBot="1" x14ac:dyDescent="0.35">
      <c r="A35" s="25">
        <v>31</v>
      </c>
      <c r="B35" s="10" t="s">
        <v>37</v>
      </c>
      <c r="C35" s="11" t="s">
        <v>183</v>
      </c>
      <c r="D35" s="11" t="s">
        <v>17</v>
      </c>
      <c r="E35" s="11" t="s">
        <v>118</v>
      </c>
      <c r="F35" s="11" t="s">
        <v>232</v>
      </c>
      <c r="G35" s="11" t="s">
        <v>39</v>
      </c>
      <c r="H35" s="12" t="s">
        <v>167</v>
      </c>
      <c r="I35" s="22">
        <v>1.9</v>
      </c>
      <c r="J35" s="23">
        <v>0.5</v>
      </c>
      <c r="K35" s="23">
        <v>1.2</v>
      </c>
      <c r="L35" s="23">
        <v>2.1</v>
      </c>
      <c r="M35" s="23">
        <v>1.9</v>
      </c>
      <c r="N35" s="23">
        <v>1.2</v>
      </c>
      <c r="O35" s="23">
        <v>1.2</v>
      </c>
      <c r="P35" s="24">
        <f t="shared" si="0"/>
        <v>9.9999999999999982</v>
      </c>
      <c r="Q35" s="24"/>
      <c r="R35" s="25">
        <v>31</v>
      </c>
      <c r="S35" s="10" t="s">
        <v>37</v>
      </c>
      <c r="T35" s="11" t="s">
        <v>183</v>
      </c>
      <c r="U35" s="11" t="s">
        <v>17</v>
      </c>
      <c r="V35" s="11" t="s">
        <v>118</v>
      </c>
      <c r="W35" s="11" t="s">
        <v>232</v>
      </c>
      <c r="X35" s="11" t="s">
        <v>39</v>
      </c>
      <c r="Y35" s="91" t="s">
        <v>60</v>
      </c>
      <c r="Z35" s="22">
        <v>1.9</v>
      </c>
      <c r="AA35" s="23">
        <v>0.5</v>
      </c>
      <c r="AB35" s="23">
        <v>1.2</v>
      </c>
      <c r="AC35" s="23">
        <v>2.1</v>
      </c>
      <c r="AD35" s="23">
        <v>1.9</v>
      </c>
      <c r="AE35" s="23">
        <v>1.2</v>
      </c>
      <c r="AF35" s="23">
        <v>0.7</v>
      </c>
      <c r="AG35" s="24">
        <f t="shared" si="1"/>
        <v>9.4999999999999982</v>
      </c>
    </row>
    <row r="36" spans="1:33" ht="18.600000000000001" thickBot="1" x14ac:dyDescent="0.35">
      <c r="A36" s="25">
        <v>32</v>
      </c>
      <c r="B36" s="10" t="s">
        <v>45</v>
      </c>
      <c r="C36" s="11" t="s">
        <v>180</v>
      </c>
      <c r="D36" s="11" t="s">
        <v>122</v>
      </c>
      <c r="E36" s="11" t="s">
        <v>87</v>
      </c>
      <c r="F36" s="11" t="s">
        <v>233</v>
      </c>
      <c r="G36" s="11" t="s">
        <v>46</v>
      </c>
      <c r="H36" s="12" t="s">
        <v>156</v>
      </c>
      <c r="I36" s="22">
        <v>1.9</v>
      </c>
      <c r="J36" s="23">
        <v>1</v>
      </c>
      <c r="K36" s="23">
        <v>1.2</v>
      </c>
      <c r="L36" s="23">
        <v>2.1</v>
      </c>
      <c r="M36" s="23">
        <v>1.9</v>
      </c>
      <c r="N36" s="23">
        <v>1.2</v>
      </c>
      <c r="O36" s="23">
        <v>0.7</v>
      </c>
      <c r="P36" s="24">
        <f t="shared" si="0"/>
        <v>9.9999999999999982</v>
      </c>
      <c r="Q36" s="24"/>
      <c r="R36" s="25">
        <v>32</v>
      </c>
      <c r="S36" s="10" t="s">
        <v>45</v>
      </c>
      <c r="T36" s="11" t="s">
        <v>180</v>
      </c>
      <c r="U36" s="65" t="s">
        <v>61</v>
      </c>
      <c r="V36" s="11" t="s">
        <v>87</v>
      </c>
      <c r="W36" s="11" t="s">
        <v>233</v>
      </c>
      <c r="X36" s="11" t="s">
        <v>46</v>
      </c>
      <c r="Y36" s="96" t="s">
        <v>156</v>
      </c>
      <c r="Z36" s="22">
        <v>1.9</v>
      </c>
      <c r="AA36" s="23">
        <v>1</v>
      </c>
      <c r="AB36" s="23">
        <v>1.2</v>
      </c>
      <c r="AC36" s="23">
        <v>2.1</v>
      </c>
      <c r="AD36" s="23">
        <v>1.9</v>
      </c>
      <c r="AE36" s="23">
        <v>1.2</v>
      </c>
      <c r="AF36" s="23">
        <v>0.7</v>
      </c>
      <c r="AG36" s="24">
        <f t="shared" si="1"/>
        <v>9.9999999999999982</v>
      </c>
    </row>
    <row r="37" spans="1:33" ht="15" thickBot="1" x14ac:dyDescent="0.35">
      <c r="Y37" s="85"/>
    </row>
    <row r="38" spans="1:33" ht="18" x14ac:dyDescent="0.3">
      <c r="B38" s="14"/>
      <c r="T38" s="1" t="s">
        <v>262</v>
      </c>
      <c r="U38" s="66"/>
      <c r="V38" s="62" t="s">
        <v>259</v>
      </c>
      <c r="Y38" s="92"/>
    </row>
    <row r="39" spans="1:33" ht="15.6" x14ac:dyDescent="0.3">
      <c r="B39" s="14"/>
      <c r="V39" t="s">
        <v>243</v>
      </c>
      <c r="W39" s="61" t="s">
        <v>244</v>
      </c>
      <c r="X39" s="61"/>
      <c r="Y39" s="61"/>
      <c r="AB39" t="s">
        <v>266</v>
      </c>
    </row>
    <row r="40" spans="1:33" ht="18.600000000000001" thickBot="1" x14ac:dyDescent="0.35">
      <c r="A40" s="62" t="s">
        <v>259</v>
      </c>
      <c r="V40" t="s">
        <v>261</v>
      </c>
      <c r="W40" s="117" t="s">
        <v>251</v>
      </c>
      <c r="X40" s="117"/>
      <c r="Y40" s="117"/>
      <c r="AA40" s="86"/>
    </row>
    <row r="41" spans="1:33" x14ac:dyDescent="0.3">
      <c r="A41" t="s">
        <v>243</v>
      </c>
      <c r="B41" s="61" t="s">
        <v>244</v>
      </c>
      <c r="C41" s="61"/>
      <c r="D41" s="61"/>
      <c r="V41" t="s">
        <v>250</v>
      </c>
      <c r="W41" s="117"/>
      <c r="X41" s="117"/>
      <c r="Y41" s="117"/>
    </row>
    <row r="42" spans="1:33" x14ac:dyDescent="0.3">
      <c r="A42" t="s">
        <v>250</v>
      </c>
      <c r="B42" t="s">
        <v>251</v>
      </c>
      <c r="C42" s="61"/>
      <c r="D42" s="61"/>
      <c r="V42" t="s">
        <v>245</v>
      </c>
      <c r="W42" s="117" t="s">
        <v>248</v>
      </c>
      <c r="X42" s="117"/>
      <c r="Y42" s="117"/>
    </row>
    <row r="43" spans="1:33" x14ac:dyDescent="0.3">
      <c r="A43" t="s">
        <v>245</v>
      </c>
      <c r="B43" s="117" t="s">
        <v>248</v>
      </c>
      <c r="C43" s="117"/>
      <c r="D43" s="117"/>
      <c r="V43" t="s">
        <v>258</v>
      </c>
      <c r="W43" s="117"/>
      <c r="X43" s="117"/>
      <c r="Y43" s="117"/>
    </row>
    <row r="44" spans="1:33" x14ac:dyDescent="0.3">
      <c r="A44" t="s">
        <v>258</v>
      </c>
      <c r="B44" s="117"/>
      <c r="C44" s="117"/>
      <c r="D44" s="117"/>
      <c r="V44" t="s">
        <v>249</v>
      </c>
      <c r="W44" s="117"/>
      <c r="X44" s="117"/>
      <c r="Y44" s="117"/>
    </row>
    <row r="45" spans="1:33" x14ac:dyDescent="0.3">
      <c r="A45" t="s">
        <v>249</v>
      </c>
      <c r="B45" s="117"/>
      <c r="C45" s="117"/>
      <c r="D45" s="117"/>
      <c r="V45" t="s">
        <v>247</v>
      </c>
      <c r="W45" t="s">
        <v>246</v>
      </c>
    </row>
    <row r="46" spans="1:33" x14ac:dyDescent="0.3">
      <c r="A46" t="s">
        <v>247</v>
      </c>
      <c r="B46" t="s">
        <v>246</v>
      </c>
      <c r="W46" s="63" t="s">
        <v>260</v>
      </c>
    </row>
    <row r="47" spans="1:33" x14ac:dyDescent="0.3">
      <c r="B47" s="63" t="s">
        <v>260</v>
      </c>
      <c r="V47" s="111" t="s">
        <v>255</v>
      </c>
      <c r="W47" s="111"/>
      <c r="X47" t="s">
        <v>252</v>
      </c>
    </row>
    <row r="48" spans="1:33" x14ac:dyDescent="0.3">
      <c r="A48" s="111" t="s">
        <v>255</v>
      </c>
      <c r="B48" s="111"/>
      <c r="C48" t="s">
        <v>252</v>
      </c>
      <c r="W48" t="s">
        <v>254</v>
      </c>
      <c r="X48" t="s">
        <v>253</v>
      </c>
    </row>
    <row r="49" spans="2:24" x14ac:dyDescent="0.3">
      <c r="B49" t="s">
        <v>254</v>
      </c>
      <c r="C49" t="s">
        <v>253</v>
      </c>
      <c r="V49" s="111" t="s">
        <v>263</v>
      </c>
      <c r="W49" s="111"/>
      <c r="X49" t="s">
        <v>256</v>
      </c>
    </row>
    <row r="50" spans="2:24" x14ac:dyDescent="0.3">
      <c r="B50" t="s">
        <v>257</v>
      </c>
      <c r="C50" t="s">
        <v>256</v>
      </c>
    </row>
    <row r="52" spans="2:24" x14ac:dyDescent="0.3">
      <c r="B52" s="15"/>
    </row>
    <row r="57" spans="2:24" x14ac:dyDescent="0.3">
      <c r="X57">
        <f>4*0.9^(1/2)</f>
        <v>3.7947331922020551</v>
      </c>
    </row>
    <row r="58" spans="2:24" x14ac:dyDescent="0.3">
      <c r="X58">
        <f>5-5*SQRT(0.75)</f>
        <v>0.66987298107780724</v>
      </c>
    </row>
    <row r="59" spans="2:24" x14ac:dyDescent="0.3">
      <c r="X59">
        <f>-2*0.75^(1/2)</f>
        <v>-1.7320508075688772</v>
      </c>
    </row>
  </sheetData>
  <mergeCells count="14">
    <mergeCell ref="V49:W49"/>
    <mergeCell ref="Q12:Q18"/>
    <mergeCell ref="Q19:Q25"/>
    <mergeCell ref="Q26:Q32"/>
    <mergeCell ref="B4:C4"/>
    <mergeCell ref="D4:E4"/>
    <mergeCell ref="S4:T4"/>
    <mergeCell ref="U4:V4"/>
    <mergeCell ref="Q5:Q11"/>
    <mergeCell ref="V47:W47"/>
    <mergeCell ref="W42:Y44"/>
    <mergeCell ref="B43:D45"/>
    <mergeCell ref="A48:B48"/>
    <mergeCell ref="W40:Y41"/>
  </mergeCells>
  <phoneticPr fontId="9" type="noConversion"/>
  <conditionalFormatting sqref="AG5:AG36">
    <cfRule type="cellIs" dxfId="2" priority="1" operator="equal">
      <formula>10</formula>
    </cfRule>
  </conditionalFormatting>
  <pageMargins left="0.7" right="0.7" top="0.75" bottom="0.75" header="0.3" footer="0.3"/>
  <pageSetup paperSize="9" orientation="portrait" r:id="rId1"/>
  <ignoredErrors>
    <ignoredError sqref="B5:H35 B36:H36" twoDigitTextYear="1"/>
  </ignoredError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07625-634D-45EC-98D4-119B85C90BD9}">
  <dimension ref="A1:AT54"/>
  <sheetViews>
    <sheetView zoomScale="80" zoomScaleNormal="80" workbookViewId="0">
      <selection activeCell="D34" sqref="D34"/>
    </sheetView>
  </sheetViews>
  <sheetFormatPr defaultRowHeight="14.4" x14ac:dyDescent="0.3"/>
  <cols>
    <col min="1" max="1" width="9" customWidth="1"/>
    <col min="2" max="4" width="9.77734375" customWidth="1"/>
    <col min="5" max="5" width="10.21875" customWidth="1"/>
    <col min="6" max="6" width="9.77734375" customWidth="1"/>
    <col min="8" max="13" width="5.44140625" customWidth="1"/>
  </cols>
  <sheetData>
    <row r="1" spans="1:25" ht="18.75" customHeight="1" x14ac:dyDescent="0.3">
      <c r="A1" s="1" t="s">
        <v>0</v>
      </c>
      <c r="B1" s="1"/>
      <c r="C1" s="1"/>
      <c r="D1" s="1"/>
      <c r="E1" s="1"/>
      <c r="F1" s="1"/>
      <c r="G1" s="118" t="s">
        <v>1</v>
      </c>
    </row>
    <row r="2" spans="1:25" ht="16.05" customHeight="1" thickBot="1" x14ac:dyDescent="0.35">
      <c r="B2" s="2" t="s">
        <v>2</v>
      </c>
      <c r="O2" s="119" t="s">
        <v>269</v>
      </c>
      <c r="P2" s="120"/>
      <c r="Q2" s="120"/>
      <c r="R2" s="120"/>
      <c r="S2" s="120"/>
      <c r="T2" s="120"/>
    </row>
    <row r="3" spans="1:25" ht="46.8" thickBot="1" x14ac:dyDescent="0.35">
      <c r="A3" t="s">
        <v>3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4">
        <v>6</v>
      </c>
      <c r="H3" s="5">
        <v>1</v>
      </c>
      <c r="I3" s="5">
        <v>2</v>
      </c>
      <c r="J3" s="5">
        <v>3</v>
      </c>
      <c r="K3" s="5">
        <v>4</v>
      </c>
      <c r="L3" s="5">
        <v>5</v>
      </c>
      <c r="M3" s="5">
        <v>6</v>
      </c>
      <c r="N3" s="5" t="s">
        <v>4</v>
      </c>
      <c r="O3" s="121" t="s">
        <v>270</v>
      </c>
      <c r="P3" s="122" t="s">
        <v>271</v>
      </c>
      <c r="Q3" s="122" t="s">
        <v>272</v>
      </c>
      <c r="R3" s="122" t="s">
        <v>273</v>
      </c>
      <c r="S3" s="121" t="s">
        <v>274</v>
      </c>
      <c r="T3" s="122" t="s">
        <v>275</v>
      </c>
    </row>
    <row r="4" spans="1:25" ht="18" thickBot="1" x14ac:dyDescent="0.35">
      <c r="B4" s="114" t="s">
        <v>5</v>
      </c>
      <c r="C4" s="115"/>
      <c r="D4" s="116" t="s">
        <v>6</v>
      </c>
      <c r="E4" s="115"/>
      <c r="F4" s="3" t="s">
        <v>7</v>
      </c>
      <c r="G4" s="4" t="s">
        <v>276</v>
      </c>
      <c r="H4" s="6"/>
      <c r="I4" s="6"/>
      <c r="J4" s="6"/>
      <c r="K4" s="6"/>
      <c r="L4" s="6"/>
      <c r="M4" s="6"/>
      <c r="N4" s="7"/>
      <c r="O4" s="121"/>
      <c r="P4" s="122"/>
      <c r="Q4" s="122"/>
      <c r="R4" s="122"/>
      <c r="S4" s="122"/>
      <c r="T4" s="122"/>
      <c r="W4">
        <v>0.5</v>
      </c>
      <c r="X4">
        <f>W4*$V$5</f>
        <v>0.76923076923076927</v>
      </c>
      <c r="Y4">
        <v>0.75</v>
      </c>
    </row>
    <row r="5" spans="1:25" ht="18.600000000000001" customHeight="1" thickBot="1" x14ac:dyDescent="0.35">
      <c r="A5" s="123">
        <v>1</v>
      </c>
      <c r="B5" s="8" t="s">
        <v>8</v>
      </c>
      <c r="C5" s="9" t="s">
        <v>9</v>
      </c>
      <c r="D5" s="124" t="s">
        <v>10</v>
      </c>
      <c r="E5" s="9" t="s">
        <v>11</v>
      </c>
      <c r="F5" s="9" t="s">
        <v>277</v>
      </c>
      <c r="G5" s="125" t="s">
        <v>12</v>
      </c>
      <c r="H5" s="126">
        <v>2.2999999999999998</v>
      </c>
      <c r="I5" s="127">
        <v>0.6</v>
      </c>
      <c r="J5" s="127">
        <v>1.5</v>
      </c>
      <c r="K5" s="127">
        <v>2.6</v>
      </c>
      <c r="L5" s="127">
        <v>1.5</v>
      </c>
      <c r="M5" s="127">
        <v>1.5</v>
      </c>
      <c r="N5" s="128">
        <f t="shared" ref="N5:N39" si="0">SUM(H5:M5)</f>
        <v>10</v>
      </c>
      <c r="O5" s="129" t="s">
        <v>13</v>
      </c>
      <c r="P5" s="130" t="s">
        <v>278</v>
      </c>
      <c r="Q5" s="131" t="s">
        <v>14</v>
      </c>
      <c r="R5" s="131" t="s">
        <v>15</v>
      </c>
      <c r="S5" s="130" t="s">
        <v>279</v>
      </c>
      <c r="T5" s="130" t="s">
        <v>280</v>
      </c>
      <c r="V5">
        <f>10/6.5</f>
        <v>1.5384615384615385</v>
      </c>
      <c r="W5">
        <v>1</v>
      </c>
      <c r="X5">
        <f t="shared" ref="X5:X10" si="1">W5*$V$5</f>
        <v>1.5384615384615385</v>
      </c>
      <c r="Y5">
        <v>1.5</v>
      </c>
    </row>
    <row r="6" spans="1:25" ht="18.600000000000001" thickBot="1" x14ac:dyDescent="0.35">
      <c r="A6" s="123">
        <v>2</v>
      </c>
      <c r="B6" s="10" t="s">
        <v>16</v>
      </c>
      <c r="C6" s="132" t="s">
        <v>281</v>
      </c>
      <c r="D6" s="11" t="s">
        <v>17</v>
      </c>
      <c r="E6" s="11" t="s">
        <v>18</v>
      </c>
      <c r="F6" s="11" t="s">
        <v>19</v>
      </c>
      <c r="G6" s="133" t="s">
        <v>20</v>
      </c>
      <c r="H6" s="126">
        <v>2.2999999999999998</v>
      </c>
      <c r="I6" s="134">
        <v>1.3</v>
      </c>
      <c r="J6" s="134">
        <v>1.5</v>
      </c>
      <c r="K6" s="134">
        <v>2.6</v>
      </c>
      <c r="L6" s="134">
        <v>1.5</v>
      </c>
      <c r="M6" s="134">
        <v>0.8</v>
      </c>
      <c r="N6" s="128">
        <f t="shared" si="0"/>
        <v>10</v>
      </c>
      <c r="O6" s="129" t="s">
        <v>282</v>
      </c>
      <c r="P6" s="130" t="s">
        <v>21</v>
      </c>
      <c r="Q6" s="131" t="s">
        <v>22</v>
      </c>
      <c r="R6" s="131" t="s">
        <v>23</v>
      </c>
      <c r="S6" s="130" t="s">
        <v>283</v>
      </c>
      <c r="T6" s="130" t="s">
        <v>284</v>
      </c>
      <c r="W6">
        <v>1.5</v>
      </c>
      <c r="X6">
        <f t="shared" si="1"/>
        <v>2.3076923076923079</v>
      </c>
      <c r="Y6">
        <v>2.2999999999999998</v>
      </c>
    </row>
    <row r="7" spans="1:25" ht="18.600000000000001" thickBot="1" x14ac:dyDescent="0.35">
      <c r="A7" s="123">
        <v>3</v>
      </c>
      <c r="B7" s="10" t="s">
        <v>24</v>
      </c>
      <c r="C7" s="135" t="s">
        <v>25</v>
      </c>
      <c r="D7" s="11" t="s">
        <v>26</v>
      </c>
      <c r="E7" s="11" t="s">
        <v>27</v>
      </c>
      <c r="F7" s="11" t="s">
        <v>285</v>
      </c>
      <c r="G7" s="133" t="s">
        <v>28</v>
      </c>
      <c r="H7" s="126">
        <v>2.2999999999999998</v>
      </c>
      <c r="I7" s="134">
        <v>0.6</v>
      </c>
      <c r="J7" s="134">
        <v>1.5</v>
      </c>
      <c r="K7" s="134">
        <v>2.6</v>
      </c>
      <c r="L7" s="134">
        <v>1.5</v>
      </c>
      <c r="M7" s="134">
        <v>1.5</v>
      </c>
      <c r="N7" s="128">
        <f t="shared" si="0"/>
        <v>10</v>
      </c>
      <c r="O7" s="129" t="s">
        <v>29</v>
      </c>
      <c r="P7" s="130" t="s">
        <v>286</v>
      </c>
      <c r="Q7" s="131" t="s">
        <v>30</v>
      </c>
      <c r="R7" s="130" t="s">
        <v>31</v>
      </c>
      <c r="S7" s="130" t="s">
        <v>287</v>
      </c>
      <c r="T7" s="130" t="s">
        <v>288</v>
      </c>
      <c r="W7">
        <v>2</v>
      </c>
      <c r="X7">
        <f t="shared" si="1"/>
        <v>3.0769230769230771</v>
      </c>
      <c r="Y7">
        <v>3</v>
      </c>
    </row>
    <row r="8" spans="1:25" ht="18.600000000000001" thickBot="1" x14ac:dyDescent="0.35">
      <c r="A8" s="123">
        <v>4</v>
      </c>
      <c r="B8" s="10" t="s">
        <v>32</v>
      </c>
      <c r="C8" s="132" t="s">
        <v>33</v>
      </c>
      <c r="D8" s="11" t="s">
        <v>34</v>
      </c>
      <c r="E8" s="11" t="s">
        <v>35</v>
      </c>
      <c r="F8" s="11" t="s">
        <v>36</v>
      </c>
      <c r="G8" s="12" t="s">
        <v>289</v>
      </c>
      <c r="H8" s="126">
        <v>2.2999999999999998</v>
      </c>
      <c r="I8" s="134">
        <v>1.3</v>
      </c>
      <c r="J8" s="134">
        <v>1.5</v>
      </c>
      <c r="K8" s="134">
        <v>2.6</v>
      </c>
      <c r="L8" s="134">
        <v>0.8</v>
      </c>
      <c r="M8" s="134">
        <v>1.5</v>
      </c>
      <c r="N8" s="128">
        <f t="shared" si="0"/>
        <v>10</v>
      </c>
      <c r="O8" s="129" t="s">
        <v>37</v>
      </c>
      <c r="P8" s="130" t="s">
        <v>38</v>
      </c>
      <c r="Q8" s="131" t="s">
        <v>39</v>
      </c>
      <c r="R8" s="131" t="s">
        <v>40</v>
      </c>
      <c r="S8" s="130" t="s">
        <v>290</v>
      </c>
      <c r="T8" s="130" t="s">
        <v>291</v>
      </c>
      <c r="W8">
        <v>0.3</v>
      </c>
      <c r="X8">
        <f t="shared" si="1"/>
        <v>0.46153846153846156</v>
      </c>
      <c r="Y8">
        <v>0.5</v>
      </c>
    </row>
    <row r="9" spans="1:25" ht="18.600000000000001" thickBot="1" x14ac:dyDescent="0.35">
      <c r="A9" s="123">
        <v>5</v>
      </c>
      <c r="B9" s="10" t="s">
        <v>292</v>
      </c>
      <c r="C9" s="11" t="s">
        <v>293</v>
      </c>
      <c r="D9" s="11" t="s">
        <v>41</v>
      </c>
      <c r="E9" s="11" t="s">
        <v>42</v>
      </c>
      <c r="F9" s="124" t="s">
        <v>43</v>
      </c>
      <c r="G9" s="12" t="s">
        <v>44</v>
      </c>
      <c r="H9" s="126">
        <v>2.2999999999999998</v>
      </c>
      <c r="I9" s="134">
        <v>0.6</v>
      </c>
      <c r="J9" s="134">
        <v>1.5</v>
      </c>
      <c r="K9" s="134">
        <v>2.6</v>
      </c>
      <c r="L9" s="134">
        <v>1.5</v>
      </c>
      <c r="M9" s="134">
        <v>1.5</v>
      </c>
      <c r="N9" s="128">
        <f t="shared" si="0"/>
        <v>10</v>
      </c>
      <c r="O9" s="129" t="s">
        <v>45</v>
      </c>
      <c r="P9" s="130" t="s">
        <v>294</v>
      </c>
      <c r="Q9" s="130" t="s">
        <v>46</v>
      </c>
      <c r="R9" s="131" t="s">
        <v>47</v>
      </c>
      <c r="S9" s="130" t="s">
        <v>295</v>
      </c>
      <c r="T9" s="130" t="s">
        <v>296</v>
      </c>
      <c r="W9">
        <v>1.7</v>
      </c>
      <c r="X9">
        <f t="shared" si="1"/>
        <v>2.6153846153846154</v>
      </c>
      <c r="Y9">
        <v>2.6</v>
      </c>
    </row>
    <row r="10" spans="1:25" ht="18.600000000000001" thickBot="1" x14ac:dyDescent="0.35">
      <c r="A10" s="123">
        <v>6</v>
      </c>
      <c r="B10" s="10" t="s">
        <v>48</v>
      </c>
      <c r="C10" s="11" t="s">
        <v>297</v>
      </c>
      <c r="D10" s="11" t="s">
        <v>49</v>
      </c>
      <c r="E10" s="11" t="s">
        <v>50</v>
      </c>
      <c r="F10" s="11" t="s">
        <v>51</v>
      </c>
      <c r="G10" s="136" t="s">
        <v>52</v>
      </c>
      <c r="H10" s="126">
        <v>2.2999999999999998</v>
      </c>
      <c r="I10" s="134">
        <v>0.6</v>
      </c>
      <c r="J10" s="134">
        <v>1.5</v>
      </c>
      <c r="K10" s="134">
        <v>2.6</v>
      </c>
      <c r="L10" s="134">
        <v>1.5</v>
      </c>
      <c r="M10" s="134">
        <v>1.5</v>
      </c>
      <c r="N10" s="128">
        <f t="shared" si="0"/>
        <v>10</v>
      </c>
      <c r="O10" s="129" t="s">
        <v>53</v>
      </c>
      <c r="P10" s="130" t="s">
        <v>54</v>
      </c>
      <c r="Q10" s="130" t="s">
        <v>298</v>
      </c>
      <c r="R10" s="131" t="s">
        <v>55</v>
      </c>
      <c r="S10" s="130" t="s">
        <v>299</v>
      </c>
      <c r="T10" s="130" t="s">
        <v>300</v>
      </c>
      <c r="W10">
        <v>0.8</v>
      </c>
      <c r="X10">
        <f t="shared" si="1"/>
        <v>1.2307692307692308</v>
      </c>
    </row>
    <row r="11" spans="1:25" ht="18.600000000000001" thickBot="1" x14ac:dyDescent="0.35">
      <c r="A11" s="123">
        <v>7</v>
      </c>
      <c r="B11" s="10" t="s">
        <v>56</v>
      </c>
      <c r="C11" s="11" t="s">
        <v>57</v>
      </c>
      <c r="D11" s="11" t="s">
        <v>58</v>
      </c>
      <c r="E11" s="11" t="s">
        <v>59</v>
      </c>
      <c r="F11" s="11" t="s">
        <v>301</v>
      </c>
      <c r="G11" s="136" t="s">
        <v>60</v>
      </c>
      <c r="H11" s="126">
        <v>2.2999999999999998</v>
      </c>
      <c r="I11" s="134">
        <v>0.6</v>
      </c>
      <c r="J11" s="134">
        <v>1.5</v>
      </c>
      <c r="K11" s="134">
        <v>2.6</v>
      </c>
      <c r="L11" s="134">
        <v>1.5</v>
      </c>
      <c r="M11" s="134">
        <v>1.5</v>
      </c>
      <c r="N11" s="128">
        <f t="shared" si="0"/>
        <v>10</v>
      </c>
      <c r="O11" s="137" t="s">
        <v>302</v>
      </c>
      <c r="P11" s="130" t="s">
        <v>61</v>
      </c>
      <c r="Q11" s="130" t="s">
        <v>303</v>
      </c>
      <c r="R11" s="131" t="s">
        <v>62</v>
      </c>
      <c r="S11" s="130" t="s">
        <v>304</v>
      </c>
      <c r="T11" s="130" t="s">
        <v>305</v>
      </c>
    </row>
    <row r="12" spans="1:25" ht="18.600000000000001" thickBot="1" x14ac:dyDescent="0.35">
      <c r="A12" s="123">
        <v>8</v>
      </c>
      <c r="B12" s="10" t="s">
        <v>63</v>
      </c>
      <c r="C12" s="124" t="s">
        <v>64</v>
      </c>
      <c r="D12" s="11" t="s">
        <v>65</v>
      </c>
      <c r="E12" s="11" t="s">
        <v>66</v>
      </c>
      <c r="F12" s="138" t="s">
        <v>67</v>
      </c>
      <c r="G12" s="12" t="s">
        <v>68</v>
      </c>
      <c r="H12" s="126">
        <v>2.2999999999999998</v>
      </c>
      <c r="I12" s="134">
        <v>1.3</v>
      </c>
      <c r="J12" s="134">
        <v>1.5</v>
      </c>
      <c r="K12" s="134">
        <v>2.6</v>
      </c>
      <c r="L12" s="134">
        <v>0.8</v>
      </c>
      <c r="M12" s="134">
        <v>1.5</v>
      </c>
      <c r="N12" s="128">
        <f t="shared" si="0"/>
        <v>10</v>
      </c>
      <c r="O12" s="137" t="s">
        <v>306</v>
      </c>
      <c r="P12" s="130" t="s">
        <v>69</v>
      </c>
      <c r="Q12" s="130" t="s">
        <v>70</v>
      </c>
      <c r="R12" s="131" t="s">
        <v>71</v>
      </c>
      <c r="S12" s="130" t="s">
        <v>307</v>
      </c>
      <c r="T12" s="130" t="s">
        <v>308</v>
      </c>
    </row>
    <row r="13" spans="1:25" ht="18.600000000000001" thickBot="1" x14ac:dyDescent="0.35">
      <c r="A13" s="123">
        <v>9</v>
      </c>
      <c r="B13" s="10" t="s">
        <v>72</v>
      </c>
      <c r="C13" s="132" t="s">
        <v>73</v>
      </c>
      <c r="D13" s="11" t="s">
        <v>74</v>
      </c>
      <c r="E13" s="11" t="s">
        <v>75</v>
      </c>
      <c r="F13" s="11" t="s">
        <v>76</v>
      </c>
      <c r="G13" s="12" t="s">
        <v>77</v>
      </c>
      <c r="H13" s="126">
        <v>2.2999999999999998</v>
      </c>
      <c r="I13" s="134">
        <v>1.3</v>
      </c>
      <c r="J13" s="134">
        <v>1.5</v>
      </c>
      <c r="K13" s="134">
        <v>2.6</v>
      </c>
      <c r="L13" s="134">
        <v>1.5</v>
      </c>
      <c r="M13" s="134">
        <v>0.8</v>
      </c>
      <c r="N13" s="128">
        <f t="shared" si="0"/>
        <v>10</v>
      </c>
      <c r="O13" s="137" t="s">
        <v>309</v>
      </c>
      <c r="P13" s="130" t="s">
        <v>310</v>
      </c>
      <c r="Q13" s="130" t="s">
        <v>78</v>
      </c>
      <c r="R13" s="130" t="s">
        <v>79</v>
      </c>
      <c r="S13" s="130" t="s">
        <v>311</v>
      </c>
      <c r="T13" s="130" t="s">
        <v>312</v>
      </c>
    </row>
    <row r="14" spans="1:25" ht="18.600000000000001" thickBot="1" x14ac:dyDescent="0.35">
      <c r="A14" s="123">
        <v>10</v>
      </c>
      <c r="B14" s="10" t="s">
        <v>80</v>
      </c>
      <c r="C14" s="135" t="s">
        <v>81</v>
      </c>
      <c r="D14" s="11" t="s">
        <v>82</v>
      </c>
      <c r="E14" s="11" t="s">
        <v>83</v>
      </c>
      <c r="F14" s="11" t="s">
        <v>313</v>
      </c>
      <c r="G14" s="136" t="s">
        <v>314</v>
      </c>
      <c r="H14" s="126">
        <v>2.2999999999999998</v>
      </c>
      <c r="I14" s="134">
        <v>0.6</v>
      </c>
      <c r="J14" s="134">
        <v>1.5</v>
      </c>
      <c r="K14" s="134">
        <v>2.6</v>
      </c>
      <c r="L14" s="134">
        <v>1.5</v>
      </c>
      <c r="M14" s="134">
        <v>1.5</v>
      </c>
      <c r="N14" s="128">
        <f t="shared" si="0"/>
        <v>10</v>
      </c>
      <c r="O14" s="137" t="s">
        <v>315</v>
      </c>
      <c r="P14" s="130" t="s">
        <v>316</v>
      </c>
      <c r="Q14" s="130" t="s">
        <v>317</v>
      </c>
      <c r="R14" s="130" t="s">
        <v>84</v>
      </c>
      <c r="S14" s="130" t="s">
        <v>318</v>
      </c>
      <c r="T14" s="130" t="s">
        <v>319</v>
      </c>
    </row>
    <row r="15" spans="1:25" ht="18.600000000000001" thickBot="1" x14ac:dyDescent="0.35">
      <c r="A15" s="123">
        <v>11</v>
      </c>
      <c r="B15" s="10" t="s">
        <v>85</v>
      </c>
      <c r="C15" s="124" t="s">
        <v>320</v>
      </c>
      <c r="D15" s="11" t="s">
        <v>86</v>
      </c>
      <c r="E15" s="11" t="s">
        <v>87</v>
      </c>
      <c r="F15" s="11" t="s">
        <v>88</v>
      </c>
      <c r="G15" s="12" t="s">
        <v>321</v>
      </c>
      <c r="H15" s="126">
        <v>2.2999999999999998</v>
      </c>
      <c r="I15" s="134">
        <v>1.3</v>
      </c>
      <c r="J15" s="134">
        <v>1.5</v>
      </c>
      <c r="K15" s="134">
        <v>2.6</v>
      </c>
      <c r="L15" s="134">
        <v>1.5</v>
      </c>
      <c r="M15" s="134">
        <v>0.8</v>
      </c>
      <c r="N15" s="128">
        <f t="shared" si="0"/>
        <v>10</v>
      </c>
      <c r="O15" s="137" t="s">
        <v>322</v>
      </c>
      <c r="P15" s="130" t="s">
        <v>89</v>
      </c>
      <c r="Q15" s="130" t="s">
        <v>90</v>
      </c>
      <c r="R15" s="130" t="s">
        <v>91</v>
      </c>
      <c r="S15" s="130" t="s">
        <v>323</v>
      </c>
      <c r="T15" s="130" t="s">
        <v>324</v>
      </c>
    </row>
    <row r="16" spans="1:25" ht="18.600000000000001" thickBot="1" x14ac:dyDescent="0.35">
      <c r="A16" s="123">
        <v>12</v>
      </c>
      <c r="B16" s="10" t="s">
        <v>92</v>
      </c>
      <c r="C16" s="132" t="s">
        <v>325</v>
      </c>
      <c r="D16" s="11" t="s">
        <v>93</v>
      </c>
      <c r="E16" s="11" t="s">
        <v>94</v>
      </c>
      <c r="F16" s="11" t="s">
        <v>95</v>
      </c>
      <c r="G16" s="136" t="s">
        <v>326</v>
      </c>
      <c r="H16" s="126">
        <v>2.2999999999999998</v>
      </c>
      <c r="I16" s="134">
        <v>1.3</v>
      </c>
      <c r="J16" s="134">
        <v>1.5</v>
      </c>
      <c r="K16" s="134">
        <v>2.6</v>
      </c>
      <c r="L16" s="134">
        <v>0.8</v>
      </c>
      <c r="M16" s="134">
        <v>1.5</v>
      </c>
      <c r="N16" s="128">
        <f t="shared" si="0"/>
        <v>10</v>
      </c>
      <c r="O16" s="137" t="s">
        <v>327</v>
      </c>
      <c r="P16" s="130" t="s">
        <v>328</v>
      </c>
      <c r="Q16" s="130" t="s">
        <v>96</v>
      </c>
      <c r="R16" s="130" t="s">
        <v>97</v>
      </c>
      <c r="T16" s="130" t="s">
        <v>329</v>
      </c>
    </row>
    <row r="17" spans="1:20" ht="18.600000000000001" thickBot="1" x14ac:dyDescent="0.35">
      <c r="A17" s="123">
        <v>13</v>
      </c>
      <c r="B17" s="10" t="s">
        <v>98</v>
      </c>
      <c r="C17" s="11" t="s">
        <v>99</v>
      </c>
      <c r="D17" s="11" t="s">
        <v>100</v>
      </c>
      <c r="E17" s="11" t="s">
        <v>101</v>
      </c>
      <c r="F17" s="11" t="s">
        <v>102</v>
      </c>
      <c r="G17" s="139" t="s">
        <v>330</v>
      </c>
      <c r="H17" s="126">
        <v>2.2999999999999998</v>
      </c>
      <c r="I17" s="134">
        <v>1.3</v>
      </c>
      <c r="J17" s="134">
        <v>1.5</v>
      </c>
      <c r="K17" s="134">
        <v>2.6</v>
      </c>
      <c r="L17" s="134">
        <v>0.8</v>
      </c>
      <c r="M17" s="134">
        <v>1.5</v>
      </c>
      <c r="N17" s="128">
        <f t="shared" si="0"/>
        <v>10</v>
      </c>
      <c r="O17" s="137" t="s">
        <v>331</v>
      </c>
      <c r="P17" s="130" t="s">
        <v>332</v>
      </c>
      <c r="Q17" s="130" t="s">
        <v>103</v>
      </c>
      <c r="R17" s="130" t="s">
        <v>104</v>
      </c>
      <c r="T17" s="130" t="s">
        <v>333</v>
      </c>
    </row>
    <row r="18" spans="1:20" ht="18.600000000000001" thickBot="1" x14ac:dyDescent="0.35">
      <c r="A18" s="123">
        <v>14</v>
      </c>
      <c r="B18" s="10" t="s">
        <v>105</v>
      </c>
      <c r="C18" s="11" t="s">
        <v>106</v>
      </c>
      <c r="D18" s="11" t="s">
        <v>107</v>
      </c>
      <c r="E18" s="11" t="s">
        <v>108</v>
      </c>
      <c r="F18" s="140" t="s">
        <v>109</v>
      </c>
      <c r="G18" s="141" t="s">
        <v>334</v>
      </c>
      <c r="H18" s="126">
        <v>2.2999999999999998</v>
      </c>
      <c r="I18" s="134">
        <v>0.6</v>
      </c>
      <c r="J18" s="134">
        <v>1.5</v>
      </c>
      <c r="K18" s="134">
        <v>2.6</v>
      </c>
      <c r="L18" s="134">
        <v>1.5</v>
      </c>
      <c r="M18" s="134">
        <v>1.5</v>
      </c>
      <c r="N18" s="128">
        <f t="shared" si="0"/>
        <v>10</v>
      </c>
      <c r="O18" s="137" t="s">
        <v>335</v>
      </c>
      <c r="P18" s="130" t="s">
        <v>336</v>
      </c>
      <c r="Q18" s="130" t="s">
        <v>337</v>
      </c>
      <c r="R18" s="130" t="s">
        <v>110</v>
      </c>
      <c r="T18" s="130" t="s">
        <v>338</v>
      </c>
    </row>
    <row r="19" spans="1:20" ht="18.600000000000001" thickBot="1" x14ac:dyDescent="0.35">
      <c r="A19" s="123">
        <v>15</v>
      </c>
      <c r="B19" s="10" t="s">
        <v>111</v>
      </c>
      <c r="C19" s="11" t="s">
        <v>339</v>
      </c>
      <c r="D19" s="11" t="s">
        <v>112</v>
      </c>
      <c r="E19" s="11" t="s">
        <v>113</v>
      </c>
      <c r="F19" s="11" t="s">
        <v>340</v>
      </c>
      <c r="G19" s="136" t="s">
        <v>114</v>
      </c>
      <c r="H19" s="126">
        <v>2.2999999999999998</v>
      </c>
      <c r="I19" s="134">
        <v>0.6</v>
      </c>
      <c r="J19" s="134">
        <v>1.5</v>
      </c>
      <c r="K19" s="134">
        <v>2.6</v>
      </c>
      <c r="L19" s="134">
        <v>1.5</v>
      </c>
      <c r="M19" s="134">
        <v>1.5</v>
      </c>
      <c r="N19" s="128">
        <f t="shared" si="0"/>
        <v>10</v>
      </c>
      <c r="O19" s="137" t="s">
        <v>341</v>
      </c>
      <c r="P19" s="130" t="s">
        <v>342</v>
      </c>
      <c r="Q19" s="130" t="s">
        <v>343</v>
      </c>
      <c r="R19" s="130" t="s">
        <v>115</v>
      </c>
      <c r="T19" s="130" t="s">
        <v>344</v>
      </c>
    </row>
    <row r="20" spans="1:20" ht="18.600000000000001" thickBot="1" x14ac:dyDescent="0.35">
      <c r="A20" s="123">
        <v>16</v>
      </c>
      <c r="B20" s="11" t="s">
        <v>116</v>
      </c>
      <c r="C20" s="10" t="s">
        <v>345</v>
      </c>
      <c r="D20" s="11" t="s">
        <v>117</v>
      </c>
      <c r="E20" s="11" t="s">
        <v>118</v>
      </c>
      <c r="F20" s="132" t="s">
        <v>346</v>
      </c>
      <c r="G20" s="142" t="s">
        <v>347</v>
      </c>
      <c r="H20" s="126">
        <v>2.2999999999999998</v>
      </c>
      <c r="I20" s="134">
        <v>0.6</v>
      </c>
      <c r="J20" s="134">
        <v>1.5</v>
      </c>
      <c r="K20" s="134">
        <v>2.6</v>
      </c>
      <c r="L20" s="134">
        <v>1.5</v>
      </c>
      <c r="M20" s="134">
        <v>1.5</v>
      </c>
      <c r="N20" s="128">
        <f t="shared" si="0"/>
        <v>10</v>
      </c>
      <c r="O20" s="143" t="s">
        <v>348</v>
      </c>
      <c r="P20" s="130" t="s">
        <v>349</v>
      </c>
      <c r="Q20" s="130" t="s">
        <v>350</v>
      </c>
      <c r="R20" s="130" t="s">
        <v>119</v>
      </c>
      <c r="T20" s="130" t="s">
        <v>351</v>
      </c>
    </row>
    <row r="21" spans="1:20" ht="18.600000000000001" thickBot="1" x14ac:dyDescent="0.35">
      <c r="A21" s="123">
        <v>17</v>
      </c>
      <c r="B21" s="10" t="s">
        <v>120</v>
      </c>
      <c r="C21" s="132" t="s">
        <v>121</v>
      </c>
      <c r="D21" s="11" t="s">
        <v>122</v>
      </c>
      <c r="E21" s="144" t="s">
        <v>11</v>
      </c>
      <c r="F21" s="11" t="s">
        <v>19</v>
      </c>
      <c r="G21" s="12" t="s">
        <v>123</v>
      </c>
      <c r="H21" s="126">
        <v>2.2999999999999998</v>
      </c>
      <c r="I21" s="134">
        <v>1.3</v>
      </c>
      <c r="J21" s="134">
        <v>1.5</v>
      </c>
      <c r="K21" s="134">
        <v>2.6</v>
      </c>
      <c r="L21" s="134">
        <v>1.5</v>
      </c>
      <c r="M21" s="134">
        <v>0.8</v>
      </c>
      <c r="N21" s="128">
        <f t="shared" si="0"/>
        <v>10</v>
      </c>
      <c r="O21" s="145" t="s">
        <v>352</v>
      </c>
      <c r="P21" s="130" t="s">
        <v>353</v>
      </c>
      <c r="Q21" s="131"/>
      <c r="R21" s="130" t="s">
        <v>124</v>
      </c>
      <c r="T21" s="130" t="s">
        <v>354</v>
      </c>
    </row>
    <row r="22" spans="1:20" ht="18.600000000000001" thickBot="1" x14ac:dyDescent="0.35">
      <c r="A22" s="123">
        <v>18</v>
      </c>
      <c r="B22" s="10" t="s">
        <v>125</v>
      </c>
      <c r="C22" s="132" t="s">
        <v>126</v>
      </c>
      <c r="D22" s="11" t="s">
        <v>127</v>
      </c>
      <c r="E22" s="11" t="s">
        <v>128</v>
      </c>
      <c r="F22" s="11" t="s">
        <v>129</v>
      </c>
      <c r="G22" s="12" t="s">
        <v>355</v>
      </c>
      <c r="H22" s="126">
        <v>2.2999999999999998</v>
      </c>
      <c r="I22" s="134">
        <v>1.3</v>
      </c>
      <c r="J22" s="134">
        <v>1.5</v>
      </c>
      <c r="K22" s="134">
        <v>2.6</v>
      </c>
      <c r="L22" s="134">
        <v>1.5</v>
      </c>
      <c r="M22" s="134">
        <v>0.8</v>
      </c>
      <c r="N22" s="128">
        <f t="shared" si="0"/>
        <v>10</v>
      </c>
      <c r="O22" s="145" t="s">
        <v>130</v>
      </c>
      <c r="P22" s="146" t="s">
        <v>356</v>
      </c>
      <c r="Q22" s="131"/>
      <c r="R22" s="130" t="s">
        <v>357</v>
      </c>
    </row>
    <row r="23" spans="1:20" ht="18.600000000000001" thickBot="1" x14ac:dyDescent="0.35">
      <c r="A23" s="123">
        <v>19</v>
      </c>
      <c r="B23" s="10" t="s">
        <v>131</v>
      </c>
      <c r="C23" s="135" t="s">
        <v>358</v>
      </c>
      <c r="D23" s="11" t="s">
        <v>132</v>
      </c>
      <c r="E23" s="11" t="s">
        <v>133</v>
      </c>
      <c r="F23" s="11" t="s">
        <v>134</v>
      </c>
      <c r="G23" s="136" t="s">
        <v>359</v>
      </c>
      <c r="H23" s="126">
        <v>2.2999999999999998</v>
      </c>
      <c r="I23" s="134">
        <v>1.3</v>
      </c>
      <c r="J23" s="134">
        <v>1.5</v>
      </c>
      <c r="K23" s="134">
        <v>2.6</v>
      </c>
      <c r="L23" s="134">
        <v>0.8</v>
      </c>
      <c r="M23" s="134">
        <v>1.5</v>
      </c>
      <c r="N23" s="128">
        <f t="shared" si="0"/>
        <v>10</v>
      </c>
      <c r="O23" s="137" t="s">
        <v>360</v>
      </c>
      <c r="P23" s="146" t="s">
        <v>135</v>
      </c>
      <c r="Q23" s="131"/>
      <c r="R23" s="130" t="s">
        <v>361</v>
      </c>
    </row>
    <row r="24" spans="1:20" ht="18.600000000000001" thickBot="1" x14ac:dyDescent="0.35">
      <c r="A24" s="123">
        <v>20</v>
      </c>
      <c r="B24" s="10" t="s">
        <v>136</v>
      </c>
      <c r="C24" s="124" t="s">
        <v>362</v>
      </c>
      <c r="D24" s="124" t="s">
        <v>363</v>
      </c>
      <c r="E24" s="144" t="s">
        <v>35</v>
      </c>
      <c r="F24" s="11" t="s">
        <v>364</v>
      </c>
      <c r="G24" s="136" t="s">
        <v>365</v>
      </c>
      <c r="H24" s="126">
        <v>2.2999999999999998</v>
      </c>
      <c r="I24" s="134">
        <v>1.3</v>
      </c>
      <c r="J24" s="134">
        <v>1.5</v>
      </c>
      <c r="K24" s="134">
        <v>2.6</v>
      </c>
      <c r="L24" s="134">
        <v>1.5</v>
      </c>
      <c r="M24" s="134">
        <v>0.8</v>
      </c>
      <c r="N24" s="128">
        <f t="shared" si="0"/>
        <v>10</v>
      </c>
      <c r="O24" s="137" t="s">
        <v>366</v>
      </c>
      <c r="P24" s="146" t="s">
        <v>137</v>
      </c>
      <c r="Q24" s="131"/>
      <c r="R24" s="130" t="s">
        <v>367</v>
      </c>
    </row>
    <row r="25" spans="1:20" ht="18.600000000000001" thickBot="1" x14ac:dyDescent="0.35">
      <c r="A25" s="123">
        <v>21</v>
      </c>
      <c r="B25" s="10" t="s">
        <v>138</v>
      </c>
      <c r="C25" s="135" t="s">
        <v>139</v>
      </c>
      <c r="D25" s="11" t="s">
        <v>140</v>
      </c>
      <c r="E25" s="11" t="s">
        <v>141</v>
      </c>
      <c r="F25" s="11" t="s">
        <v>142</v>
      </c>
      <c r="G25" s="136" t="s">
        <v>143</v>
      </c>
      <c r="H25" s="126">
        <v>2.2999999999999998</v>
      </c>
      <c r="I25" s="134">
        <v>0.6</v>
      </c>
      <c r="J25" s="134">
        <v>1.5</v>
      </c>
      <c r="K25" s="134">
        <v>2.6</v>
      </c>
      <c r="L25" s="134">
        <v>1.5</v>
      </c>
      <c r="M25" s="134">
        <v>1.5</v>
      </c>
      <c r="N25" s="128">
        <f t="shared" si="0"/>
        <v>10</v>
      </c>
      <c r="O25" s="137" t="s">
        <v>144</v>
      </c>
      <c r="P25" s="146" t="s">
        <v>145</v>
      </c>
      <c r="Q25" s="131"/>
      <c r="R25" s="130" t="s">
        <v>368</v>
      </c>
    </row>
    <row r="26" spans="1:20" ht="18.600000000000001" thickBot="1" x14ac:dyDescent="0.35">
      <c r="A26" s="123">
        <v>22</v>
      </c>
      <c r="B26" s="10" t="s">
        <v>146</v>
      </c>
      <c r="C26" s="135" t="s">
        <v>147</v>
      </c>
      <c r="D26" s="147" t="s">
        <v>148</v>
      </c>
      <c r="E26" s="11" t="s">
        <v>149</v>
      </c>
      <c r="F26" s="11" t="s">
        <v>150</v>
      </c>
      <c r="G26" s="12" t="s">
        <v>369</v>
      </c>
      <c r="H26" s="126">
        <v>2.2999999999999998</v>
      </c>
      <c r="I26" s="134">
        <v>0.6</v>
      </c>
      <c r="J26" s="134">
        <v>1.5</v>
      </c>
      <c r="K26" s="134">
        <v>2.6</v>
      </c>
      <c r="L26" s="134">
        <v>1.5</v>
      </c>
      <c r="M26" s="134">
        <v>1.5</v>
      </c>
      <c r="N26" s="128">
        <f t="shared" si="0"/>
        <v>10</v>
      </c>
      <c r="O26" s="137" t="s">
        <v>370</v>
      </c>
      <c r="P26" s="131"/>
      <c r="Q26" s="131"/>
      <c r="R26" s="130" t="s">
        <v>371</v>
      </c>
    </row>
    <row r="27" spans="1:20" ht="18.600000000000001" thickBot="1" x14ac:dyDescent="0.35">
      <c r="A27" s="123">
        <v>23</v>
      </c>
      <c r="B27" s="10" t="s">
        <v>151</v>
      </c>
      <c r="C27" s="11" t="s">
        <v>152</v>
      </c>
      <c r="D27" s="11" t="s">
        <v>153</v>
      </c>
      <c r="E27" s="11" t="s">
        <v>154</v>
      </c>
      <c r="F27" s="11" t="s">
        <v>155</v>
      </c>
      <c r="G27" s="12" t="s">
        <v>156</v>
      </c>
      <c r="H27" s="126">
        <v>2.2999999999999998</v>
      </c>
      <c r="I27" s="134">
        <v>0.6</v>
      </c>
      <c r="J27" s="134">
        <v>1.5</v>
      </c>
      <c r="K27" s="134">
        <v>2.6</v>
      </c>
      <c r="L27" s="134">
        <v>1.5</v>
      </c>
      <c r="M27" s="134">
        <v>1.5</v>
      </c>
      <c r="N27" s="128">
        <f t="shared" si="0"/>
        <v>10</v>
      </c>
      <c r="O27" s="137" t="s">
        <v>372</v>
      </c>
      <c r="P27" s="131"/>
      <c r="Q27" s="131"/>
      <c r="R27" s="130" t="s">
        <v>373</v>
      </c>
    </row>
    <row r="28" spans="1:20" ht="18.600000000000001" thickBot="1" x14ac:dyDescent="0.35">
      <c r="A28" s="123">
        <v>24</v>
      </c>
      <c r="B28" s="11" t="s">
        <v>374</v>
      </c>
      <c r="C28" s="148" t="s">
        <v>157</v>
      </c>
      <c r="D28" s="11" t="s">
        <v>158</v>
      </c>
      <c r="E28" s="144" t="s">
        <v>50</v>
      </c>
      <c r="F28" s="11" t="s">
        <v>159</v>
      </c>
      <c r="G28" s="12" t="s">
        <v>375</v>
      </c>
      <c r="H28" s="126">
        <v>2.2999999999999998</v>
      </c>
      <c r="I28" s="134">
        <v>0.6</v>
      </c>
      <c r="J28" s="134">
        <v>1.5</v>
      </c>
      <c r="K28" s="134">
        <v>2.6</v>
      </c>
      <c r="L28" s="134">
        <v>1.5</v>
      </c>
      <c r="M28" s="134">
        <v>1.5</v>
      </c>
      <c r="N28" s="128">
        <f t="shared" si="0"/>
        <v>10</v>
      </c>
      <c r="O28" s="137" t="s">
        <v>376</v>
      </c>
      <c r="P28" s="131"/>
      <c r="Q28" s="131"/>
      <c r="R28" s="130" t="s">
        <v>377</v>
      </c>
    </row>
    <row r="29" spans="1:20" ht="18.600000000000001" thickBot="1" x14ac:dyDescent="0.35">
      <c r="A29" s="123">
        <v>25</v>
      </c>
      <c r="B29" s="10" t="s">
        <v>378</v>
      </c>
      <c r="C29" s="132" t="s">
        <v>379</v>
      </c>
      <c r="D29" s="11" t="s">
        <v>160</v>
      </c>
      <c r="E29" s="11" t="s">
        <v>161</v>
      </c>
      <c r="F29" s="11" t="s">
        <v>162</v>
      </c>
      <c r="G29" s="136" t="s">
        <v>380</v>
      </c>
      <c r="H29" s="126">
        <v>2.2999999999999998</v>
      </c>
      <c r="I29" s="134">
        <v>1.3</v>
      </c>
      <c r="J29" s="134">
        <v>1.5</v>
      </c>
      <c r="K29" s="134">
        <v>2.6</v>
      </c>
      <c r="L29" s="134">
        <v>1.5</v>
      </c>
      <c r="M29" s="134">
        <v>0.8</v>
      </c>
      <c r="N29" s="128">
        <f t="shared" si="0"/>
        <v>10</v>
      </c>
      <c r="O29" s="149" t="s">
        <v>381</v>
      </c>
      <c r="P29" s="131"/>
      <c r="Q29" s="131"/>
      <c r="R29" s="130" t="s">
        <v>382</v>
      </c>
    </row>
    <row r="30" spans="1:20" ht="18.600000000000001" thickBot="1" x14ac:dyDescent="0.35">
      <c r="A30" s="123">
        <v>26</v>
      </c>
      <c r="B30" s="10" t="s">
        <v>163</v>
      </c>
      <c r="C30" s="132" t="s">
        <v>383</v>
      </c>
      <c r="D30" s="11" t="s">
        <v>164</v>
      </c>
      <c r="E30" s="11" t="s">
        <v>165</v>
      </c>
      <c r="F30" s="11" t="s">
        <v>166</v>
      </c>
      <c r="G30" s="12" t="s">
        <v>167</v>
      </c>
      <c r="H30" s="126">
        <v>2.2999999999999998</v>
      </c>
      <c r="I30" s="134">
        <v>1.3</v>
      </c>
      <c r="J30" s="134">
        <v>1.5</v>
      </c>
      <c r="K30" s="134">
        <v>2.6</v>
      </c>
      <c r="L30" s="134">
        <v>1.5</v>
      </c>
      <c r="M30" s="134">
        <v>0.8</v>
      </c>
      <c r="N30" s="128">
        <f t="shared" si="0"/>
        <v>10</v>
      </c>
      <c r="O30" s="149" t="s">
        <v>384</v>
      </c>
      <c r="P30" s="131"/>
      <c r="Q30" s="131"/>
      <c r="R30" s="130" t="s">
        <v>385</v>
      </c>
    </row>
    <row r="31" spans="1:20" ht="18.600000000000001" thickBot="1" x14ac:dyDescent="0.35">
      <c r="A31" s="123">
        <v>27</v>
      </c>
      <c r="B31" s="10" t="s">
        <v>168</v>
      </c>
      <c r="C31" s="150" t="s">
        <v>386</v>
      </c>
      <c r="D31" s="11" t="s">
        <v>387</v>
      </c>
      <c r="E31" s="11" t="s">
        <v>169</v>
      </c>
      <c r="F31" s="124" t="s">
        <v>170</v>
      </c>
      <c r="G31" s="12" t="s">
        <v>388</v>
      </c>
      <c r="H31" s="126">
        <v>2.2999999999999998</v>
      </c>
      <c r="I31" s="134">
        <v>0.6</v>
      </c>
      <c r="J31" s="134">
        <v>1.5</v>
      </c>
      <c r="K31" s="134">
        <v>2.6</v>
      </c>
      <c r="L31" s="134">
        <v>1.5</v>
      </c>
      <c r="M31" s="134">
        <v>1.5</v>
      </c>
      <c r="N31" s="128">
        <f t="shared" si="0"/>
        <v>10</v>
      </c>
      <c r="O31" s="149"/>
      <c r="P31" s="131"/>
      <c r="Q31" s="131"/>
      <c r="R31" s="130" t="s">
        <v>389</v>
      </c>
    </row>
    <row r="32" spans="1:20" ht="18.600000000000001" thickBot="1" x14ac:dyDescent="0.35">
      <c r="A32" s="123">
        <v>28</v>
      </c>
      <c r="B32" s="10" t="s">
        <v>171</v>
      </c>
      <c r="C32" s="124" t="s">
        <v>390</v>
      </c>
      <c r="D32" s="11" t="s">
        <v>172</v>
      </c>
      <c r="E32" s="144" t="s">
        <v>141</v>
      </c>
      <c r="F32" s="11" t="s">
        <v>173</v>
      </c>
      <c r="G32" s="12" t="s">
        <v>174</v>
      </c>
      <c r="H32" s="126">
        <v>2.2999999999999998</v>
      </c>
      <c r="I32" s="134">
        <v>1.3</v>
      </c>
      <c r="J32" s="134">
        <v>1.5</v>
      </c>
      <c r="K32" s="134">
        <v>2.6</v>
      </c>
      <c r="L32" s="134">
        <v>0.8</v>
      </c>
      <c r="M32" s="134">
        <v>1.5</v>
      </c>
      <c r="N32" s="128">
        <f t="shared" si="0"/>
        <v>10</v>
      </c>
      <c r="O32" s="129"/>
      <c r="P32" s="131"/>
      <c r="Q32" s="131"/>
      <c r="R32" s="130" t="s">
        <v>391</v>
      </c>
    </row>
    <row r="33" spans="1:46" ht="18.600000000000001" thickBot="1" x14ac:dyDescent="0.35">
      <c r="A33" s="123">
        <v>29</v>
      </c>
      <c r="B33" s="10" t="s">
        <v>175</v>
      </c>
      <c r="C33" s="132" t="s">
        <v>392</v>
      </c>
      <c r="D33" s="11" t="s">
        <v>393</v>
      </c>
      <c r="E33" s="11" t="s">
        <v>176</v>
      </c>
      <c r="F33" s="11" t="s">
        <v>394</v>
      </c>
      <c r="G33" s="12" t="s">
        <v>395</v>
      </c>
      <c r="H33" s="126">
        <v>2.2999999999999998</v>
      </c>
      <c r="I33" s="134">
        <v>1.3</v>
      </c>
      <c r="J33" s="134">
        <v>1.5</v>
      </c>
      <c r="K33" s="134">
        <v>2.6</v>
      </c>
      <c r="L33" s="134">
        <v>0.8</v>
      </c>
      <c r="M33" s="134">
        <v>1.5</v>
      </c>
      <c r="N33" s="128">
        <f t="shared" si="0"/>
        <v>10</v>
      </c>
      <c r="O33" s="129"/>
      <c r="P33" s="131"/>
      <c r="Q33" s="131"/>
      <c r="R33" s="130" t="s">
        <v>396</v>
      </c>
    </row>
    <row r="34" spans="1:46" ht="18.600000000000001" thickBot="1" x14ac:dyDescent="0.35">
      <c r="A34" s="123">
        <v>30</v>
      </c>
      <c r="B34" s="10" t="s">
        <v>177</v>
      </c>
      <c r="C34" s="135" t="s">
        <v>397</v>
      </c>
      <c r="D34" s="147" t="s">
        <v>178</v>
      </c>
      <c r="E34" s="11" t="s">
        <v>128</v>
      </c>
      <c r="F34" s="11" t="s">
        <v>150</v>
      </c>
      <c r="G34" s="12" t="s">
        <v>398</v>
      </c>
      <c r="H34" s="126">
        <v>2.8</v>
      </c>
      <c r="I34" s="134">
        <v>0.6</v>
      </c>
      <c r="J34" s="134">
        <v>1.5</v>
      </c>
      <c r="K34" s="134">
        <v>2.6</v>
      </c>
      <c r="L34" s="134">
        <v>1</v>
      </c>
      <c r="M34" s="134">
        <v>1.5</v>
      </c>
      <c r="N34" s="128">
        <f t="shared" si="0"/>
        <v>10</v>
      </c>
      <c r="O34" s="129"/>
      <c r="P34" s="131"/>
      <c r="Q34" s="131"/>
      <c r="R34" s="130" t="s">
        <v>399</v>
      </c>
    </row>
    <row r="35" spans="1:46" ht="18.600000000000001" thickBot="1" x14ac:dyDescent="0.35">
      <c r="A35" s="123">
        <v>31</v>
      </c>
      <c r="B35" s="10" t="s">
        <v>179</v>
      </c>
      <c r="C35" s="11" t="s">
        <v>180</v>
      </c>
      <c r="D35" s="11" t="s">
        <v>181</v>
      </c>
      <c r="E35" s="144" t="s">
        <v>165</v>
      </c>
      <c r="F35" s="11" t="s">
        <v>173</v>
      </c>
      <c r="G35" s="12" t="s">
        <v>400</v>
      </c>
      <c r="H35" s="126">
        <v>2.2999999999999998</v>
      </c>
      <c r="I35" s="134">
        <v>0.6</v>
      </c>
      <c r="J35" s="134">
        <v>1.5</v>
      </c>
      <c r="K35" s="134">
        <v>2.6</v>
      </c>
      <c r="L35" s="134">
        <v>1.5</v>
      </c>
      <c r="M35" s="134">
        <v>1.5</v>
      </c>
      <c r="N35" s="128">
        <f t="shared" si="0"/>
        <v>10</v>
      </c>
      <c r="O35" s="129"/>
      <c r="P35" s="131"/>
      <c r="Q35" s="131"/>
      <c r="R35" s="130" t="s">
        <v>401</v>
      </c>
    </row>
    <row r="36" spans="1:46" ht="18.600000000000001" thickBot="1" x14ac:dyDescent="0.35">
      <c r="A36" s="151">
        <v>32</v>
      </c>
      <c r="H36" s="152"/>
      <c r="I36" s="152"/>
      <c r="J36" s="152"/>
      <c r="K36" s="152"/>
      <c r="L36" s="152"/>
      <c r="M36" s="152"/>
      <c r="N36" s="128">
        <f t="shared" si="0"/>
        <v>0</v>
      </c>
      <c r="O36" s="129"/>
      <c r="P36" s="131"/>
      <c r="Q36" s="131"/>
      <c r="R36" s="130" t="s">
        <v>402</v>
      </c>
    </row>
    <row r="37" spans="1:46" ht="18.600000000000001" thickBot="1" x14ac:dyDescent="0.35">
      <c r="A37" s="151">
        <v>33</v>
      </c>
      <c r="E37" s="13" t="s">
        <v>403</v>
      </c>
      <c r="F37" s="153" t="s">
        <v>404</v>
      </c>
      <c r="H37" s="152"/>
      <c r="I37" s="152"/>
      <c r="J37" s="152"/>
      <c r="K37" s="152"/>
      <c r="L37" s="152"/>
      <c r="M37" s="152"/>
      <c r="N37" s="128">
        <f t="shared" si="0"/>
        <v>0</v>
      </c>
      <c r="O37" s="154"/>
      <c r="P37" s="155"/>
      <c r="Q37" s="155"/>
      <c r="R37" s="156"/>
    </row>
    <row r="38" spans="1:46" ht="18.600000000000001" thickBot="1" x14ac:dyDescent="0.35">
      <c r="A38" s="151">
        <v>34</v>
      </c>
      <c r="H38" s="152"/>
      <c r="I38" s="152"/>
      <c r="J38" s="152"/>
      <c r="K38" s="152"/>
      <c r="L38" s="152"/>
      <c r="M38" s="152"/>
      <c r="N38" s="128">
        <f t="shared" si="0"/>
        <v>0</v>
      </c>
      <c r="O38" s="154"/>
      <c r="P38" s="155"/>
      <c r="Q38" s="155"/>
      <c r="R38" s="155"/>
    </row>
    <row r="39" spans="1:46" ht="21" thickBot="1" x14ac:dyDescent="0.35">
      <c r="A39" s="151">
        <v>35</v>
      </c>
      <c r="B39" s="157" t="s">
        <v>182</v>
      </c>
      <c r="G39" s="158" t="s">
        <v>405</v>
      </c>
      <c r="H39" s="152"/>
      <c r="I39" s="152"/>
      <c r="J39" s="152"/>
      <c r="K39" s="152"/>
      <c r="L39" s="152"/>
      <c r="M39" s="152"/>
      <c r="N39" s="128">
        <f t="shared" si="0"/>
        <v>0</v>
      </c>
      <c r="O39" s="154"/>
      <c r="P39" s="155"/>
      <c r="Q39" s="155"/>
      <c r="R39" s="155"/>
    </row>
    <row r="40" spans="1:46" ht="18.600000000000001" thickBot="1" x14ac:dyDescent="0.35">
      <c r="A40" s="159"/>
      <c r="B40" s="157" t="s">
        <v>183</v>
      </c>
      <c r="D40" s="149" t="s">
        <v>406</v>
      </c>
      <c r="E40" s="149" t="s">
        <v>59</v>
      </c>
      <c r="F40" s="149"/>
      <c r="G40" s="160" t="s">
        <v>407</v>
      </c>
    </row>
    <row r="41" spans="1:46" ht="18.600000000000001" thickBot="1" x14ac:dyDescent="0.35">
      <c r="B41" s="157" t="s">
        <v>184</v>
      </c>
      <c r="D41" s="149" t="s">
        <v>10</v>
      </c>
      <c r="E41" s="149" t="s">
        <v>154</v>
      </c>
      <c r="F41" s="149"/>
      <c r="G41" s="160" t="s">
        <v>347</v>
      </c>
      <c r="O41" s="130" t="s">
        <v>278</v>
      </c>
      <c r="P41" s="130" t="s">
        <v>21</v>
      </c>
      <c r="Q41" s="130" t="s">
        <v>286</v>
      </c>
      <c r="R41" s="130" t="s">
        <v>294</v>
      </c>
      <c r="S41" s="130" t="s">
        <v>54</v>
      </c>
      <c r="T41" s="130" t="s">
        <v>61</v>
      </c>
      <c r="U41" s="130" t="s">
        <v>69</v>
      </c>
      <c r="V41" s="130" t="s">
        <v>310</v>
      </c>
      <c r="W41" s="130" t="s">
        <v>316</v>
      </c>
      <c r="X41" s="130" t="s">
        <v>89</v>
      </c>
      <c r="Y41" s="130" t="s">
        <v>328</v>
      </c>
      <c r="Z41" s="130" t="s">
        <v>332</v>
      </c>
      <c r="AA41" s="130" t="s">
        <v>336</v>
      </c>
      <c r="AB41" s="130" t="s">
        <v>342</v>
      </c>
      <c r="AC41" s="130" t="s">
        <v>349</v>
      </c>
      <c r="AD41" s="130" t="s">
        <v>353</v>
      </c>
      <c r="AE41" s="146" t="s">
        <v>356</v>
      </c>
      <c r="AF41" s="146" t="s">
        <v>135</v>
      </c>
      <c r="AG41" s="146" t="s">
        <v>137</v>
      </c>
      <c r="AH41" s="146" t="s">
        <v>145</v>
      </c>
      <c r="AI41" s="131"/>
      <c r="AJ41" s="131"/>
      <c r="AK41" s="131"/>
      <c r="AL41" s="131"/>
      <c r="AM41" s="131"/>
      <c r="AN41" s="131"/>
      <c r="AO41" s="131"/>
      <c r="AP41" s="131"/>
      <c r="AQ41" s="131"/>
      <c r="AR41" s="131"/>
      <c r="AS41" s="131"/>
      <c r="AT41" s="131"/>
    </row>
    <row r="42" spans="1:46" ht="18.600000000000001" thickBot="1" x14ac:dyDescent="0.35">
      <c r="B42" s="157" t="s">
        <v>185</v>
      </c>
      <c r="C42" s="11" t="s">
        <v>186</v>
      </c>
      <c r="D42" s="149" t="s">
        <v>363</v>
      </c>
      <c r="E42" s="149" t="s">
        <v>176</v>
      </c>
      <c r="F42" s="149"/>
      <c r="G42" s="160" t="s">
        <v>408</v>
      </c>
      <c r="O42" s="131" t="s">
        <v>14</v>
      </c>
      <c r="P42" s="131" t="s">
        <v>22</v>
      </c>
      <c r="Q42" s="131" t="s">
        <v>30</v>
      </c>
      <c r="R42" s="131" t="s">
        <v>39</v>
      </c>
      <c r="S42" s="130" t="s">
        <v>46</v>
      </c>
      <c r="T42" s="130" t="s">
        <v>298</v>
      </c>
      <c r="U42" s="130" t="s">
        <v>303</v>
      </c>
      <c r="V42" s="130" t="s">
        <v>70</v>
      </c>
      <c r="W42" s="130" t="s">
        <v>78</v>
      </c>
      <c r="X42" s="130" t="s">
        <v>317</v>
      </c>
      <c r="Y42" s="130" t="s">
        <v>90</v>
      </c>
      <c r="Z42" s="130" t="s">
        <v>96</v>
      </c>
      <c r="AA42" s="130" t="s">
        <v>103</v>
      </c>
      <c r="AB42" s="130" t="s">
        <v>337</v>
      </c>
      <c r="AC42" s="130" t="s">
        <v>343</v>
      </c>
      <c r="AD42" s="130" t="s">
        <v>350</v>
      </c>
      <c r="AE42" s="131"/>
      <c r="AF42" s="131"/>
      <c r="AG42" s="131"/>
      <c r="AH42" s="131"/>
      <c r="AI42" s="131"/>
      <c r="AJ42" s="131"/>
      <c r="AK42" s="131"/>
      <c r="AL42" s="131"/>
      <c r="AM42" s="131"/>
      <c r="AN42" s="131"/>
      <c r="AO42" s="131"/>
      <c r="AP42" s="131"/>
      <c r="AQ42" s="131"/>
      <c r="AR42" s="131"/>
      <c r="AS42" s="131"/>
      <c r="AT42" s="131"/>
    </row>
    <row r="43" spans="1:46" ht="18.600000000000001" thickBot="1" x14ac:dyDescent="0.35">
      <c r="B43" s="149" t="s">
        <v>187</v>
      </c>
      <c r="D43" s="149" t="s">
        <v>409</v>
      </c>
      <c r="E43" s="149" t="s">
        <v>188</v>
      </c>
      <c r="F43" s="149"/>
      <c r="G43" s="160" t="s">
        <v>410</v>
      </c>
      <c r="O43" s="131" t="s">
        <v>15</v>
      </c>
      <c r="P43" s="131" t="s">
        <v>23</v>
      </c>
      <c r="Q43" s="130" t="s">
        <v>31</v>
      </c>
      <c r="R43" s="131" t="s">
        <v>40</v>
      </c>
      <c r="S43" s="131" t="s">
        <v>47</v>
      </c>
      <c r="T43" s="131" t="s">
        <v>55</v>
      </c>
      <c r="U43" s="131" t="s">
        <v>62</v>
      </c>
      <c r="V43" s="131" t="s">
        <v>71</v>
      </c>
      <c r="W43" s="130" t="s">
        <v>79</v>
      </c>
      <c r="X43" s="130" t="s">
        <v>84</v>
      </c>
      <c r="Y43" s="130" t="s">
        <v>91</v>
      </c>
      <c r="Z43" s="130" t="s">
        <v>97</v>
      </c>
      <c r="AA43" s="130" t="s">
        <v>104</v>
      </c>
      <c r="AB43" s="130" t="s">
        <v>110</v>
      </c>
      <c r="AC43" s="130" t="s">
        <v>115</v>
      </c>
      <c r="AD43" s="130" t="s">
        <v>119</v>
      </c>
      <c r="AE43" s="130" t="s">
        <v>124</v>
      </c>
      <c r="AF43" s="130" t="s">
        <v>357</v>
      </c>
      <c r="AG43" s="130" t="s">
        <v>361</v>
      </c>
      <c r="AH43" s="130" t="s">
        <v>367</v>
      </c>
      <c r="AI43" s="130" t="s">
        <v>368</v>
      </c>
      <c r="AJ43" s="130" t="s">
        <v>371</v>
      </c>
      <c r="AK43" s="130" t="s">
        <v>373</v>
      </c>
      <c r="AL43" s="130" t="s">
        <v>377</v>
      </c>
      <c r="AM43" s="130" t="s">
        <v>382</v>
      </c>
      <c r="AN43" s="130" t="s">
        <v>385</v>
      </c>
      <c r="AO43" s="130" t="s">
        <v>389</v>
      </c>
      <c r="AP43" s="130" t="s">
        <v>391</v>
      </c>
      <c r="AQ43" s="130" t="s">
        <v>396</v>
      </c>
      <c r="AR43" s="130" t="s">
        <v>399</v>
      </c>
      <c r="AS43" s="130" t="s">
        <v>401</v>
      </c>
      <c r="AT43" s="130" t="s">
        <v>402</v>
      </c>
    </row>
    <row r="44" spans="1:46" ht="16.2" thickBot="1" x14ac:dyDescent="0.35">
      <c r="A44" s="161" t="s">
        <v>411</v>
      </c>
      <c r="F44" s="162"/>
      <c r="O44" s="130" t="s">
        <v>279</v>
      </c>
      <c r="P44" s="130" t="s">
        <v>283</v>
      </c>
      <c r="Q44" s="130" t="s">
        <v>287</v>
      </c>
      <c r="R44" s="130" t="s">
        <v>290</v>
      </c>
      <c r="S44" s="130" t="s">
        <v>295</v>
      </c>
      <c r="T44" s="130" t="s">
        <v>299</v>
      </c>
      <c r="U44" s="130" t="s">
        <v>304</v>
      </c>
      <c r="V44" s="130" t="s">
        <v>307</v>
      </c>
      <c r="W44" s="130" t="s">
        <v>311</v>
      </c>
      <c r="X44" s="130" t="s">
        <v>318</v>
      </c>
      <c r="Y44" s="130" t="s">
        <v>323</v>
      </c>
    </row>
    <row r="45" spans="1:46" ht="16.2" thickBot="1" x14ac:dyDescent="0.35">
      <c r="A45" t="s">
        <v>412</v>
      </c>
      <c r="O45" s="130" t="s">
        <v>280</v>
      </c>
      <c r="P45" s="130" t="s">
        <v>284</v>
      </c>
      <c r="Q45" s="130" t="s">
        <v>288</v>
      </c>
      <c r="R45" s="130" t="s">
        <v>291</v>
      </c>
      <c r="S45" s="130" t="s">
        <v>296</v>
      </c>
      <c r="T45" s="130" t="s">
        <v>300</v>
      </c>
      <c r="U45" s="130" t="s">
        <v>305</v>
      </c>
      <c r="V45" s="130" t="s">
        <v>308</v>
      </c>
      <c r="W45" s="130" t="s">
        <v>312</v>
      </c>
      <c r="X45" s="130" t="s">
        <v>319</v>
      </c>
      <c r="Y45" s="130" t="s">
        <v>324</v>
      </c>
      <c r="Z45" s="130" t="s">
        <v>329</v>
      </c>
      <c r="AA45" s="130" t="s">
        <v>333</v>
      </c>
      <c r="AB45" s="130" t="s">
        <v>338</v>
      </c>
      <c r="AC45" s="130" t="s">
        <v>344</v>
      </c>
      <c r="AD45" s="130" t="s">
        <v>351</v>
      </c>
      <c r="AE45" s="130" t="s">
        <v>354</v>
      </c>
    </row>
    <row r="46" spans="1:46" x14ac:dyDescent="0.3">
      <c r="A46" t="s">
        <v>413</v>
      </c>
    </row>
    <row r="47" spans="1:46" x14ac:dyDescent="0.3">
      <c r="A47" s="161" t="s">
        <v>414</v>
      </c>
    </row>
    <row r="51" spans="2:2" ht="15.6" x14ac:dyDescent="0.3">
      <c r="B51" s="14">
        <v>6.9999999999999994E-5</v>
      </c>
    </row>
    <row r="52" spans="2:2" ht="15.6" x14ac:dyDescent="0.3">
      <c r="B52" s="14">
        <v>100000</v>
      </c>
    </row>
    <row r="53" spans="2:2" x14ac:dyDescent="0.3">
      <c r="B53">
        <f>B52*B51</f>
        <v>6.9999999999999991</v>
      </c>
    </row>
    <row r="54" spans="2:2" x14ac:dyDescent="0.3">
      <c r="B54" s="15">
        <f>B51^B52</f>
        <v>0</v>
      </c>
    </row>
  </sheetData>
  <mergeCells count="3">
    <mergeCell ref="O2:T2"/>
    <mergeCell ref="B4:C4"/>
    <mergeCell ref="D4:E4"/>
  </mergeCells>
  <conditionalFormatting sqref="N5:N39">
    <cfRule type="cellIs" dxfId="1" priority="1" operator="lessThan">
      <formula>10</formula>
    </cfRule>
    <cfRule type="cellIs" dxfId="0" priority="2" operator="greaterThan">
      <formula>10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BBA835-7497-490D-A2B2-C16891FA2A58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2025</vt:lpstr>
      <vt:lpstr>2023-&gt;2024</vt:lpstr>
      <vt:lpstr>2020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Yuliya Mironkina</dc:creator>
  <cp:lastModifiedBy>Yuliya Mironkina</cp:lastModifiedBy>
  <dcterms:created xsi:type="dcterms:W3CDTF">2024-05-03T16:35:48Z</dcterms:created>
  <dcterms:modified xsi:type="dcterms:W3CDTF">2025-04-15T19:28:12Z</dcterms:modified>
</cp:coreProperties>
</file>